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295" windowHeight="4635" activeTab="3"/>
  </bookViews>
  <sheets>
    <sheet name="B. Rencana" sheetId="1" r:id="rId1"/>
    <sheet name="B. Kegiatan" sheetId="2" r:id="rId2"/>
    <sheet name="B. Inventaris" sheetId="3" r:id="rId3"/>
    <sheet name="B. Kader" sheetId="4" r:id="rId4"/>
    <sheet name="Rekap 2016-2022" sheetId="5" r:id="rId5"/>
    <sheet name="Laporan Plh" sheetId="6" r:id="rId6"/>
  </sheets>
  <externalReferences>
    <externalReference r:id="rId7"/>
    <externalReference r:id="rId8"/>
  </externalReferences>
  <definedNames>
    <definedName name="_xlnm.Print_Area" localSheetId="2">'B. Inventaris'!$A$1:$F$16</definedName>
    <definedName name="_xlnm.Print_Titles" localSheetId="4">'Rekap 2016-2022'!$5:$6</definedName>
  </definedNames>
  <calcPr calcId="145621"/>
</workbook>
</file>

<file path=xl/calcChain.xml><?xml version="1.0" encoding="utf-8"?>
<calcChain xmlns="http://schemas.openxmlformats.org/spreadsheetml/2006/main">
  <c r="D8" i="3" l="1"/>
  <c r="N10" i="2"/>
  <c r="N11" i="2"/>
  <c r="N12" i="2"/>
  <c r="N13" i="2"/>
  <c r="N14" i="2"/>
  <c r="N15" i="2"/>
  <c r="N16" i="2"/>
  <c r="N17" i="2"/>
  <c r="N18" i="2"/>
  <c r="N9" i="2"/>
  <c r="N19" i="2"/>
  <c r="H14" i="2"/>
  <c r="H13" i="2"/>
  <c r="H12" i="2"/>
  <c r="H11" i="2"/>
  <c r="H10" i="2"/>
  <c r="H9" i="2"/>
  <c r="I17" i="2"/>
  <c r="I16" i="2"/>
  <c r="I15" i="2"/>
  <c r="I14" i="2"/>
  <c r="I12" i="2"/>
  <c r="I11" i="2"/>
  <c r="I10" i="2"/>
  <c r="I9" i="2"/>
  <c r="P9" i="2" l="1"/>
  <c r="H19" i="1" l="1"/>
  <c r="D9" i="3" l="1"/>
  <c r="I19" i="2" l="1"/>
  <c r="H18" i="2" l="1"/>
  <c r="B18" i="2"/>
  <c r="B17" i="2"/>
  <c r="B15" i="2"/>
  <c r="B13" i="2"/>
  <c r="B12" i="2"/>
  <c r="B77" i="4" l="1"/>
  <c r="B16" i="3"/>
  <c r="B25" i="2"/>
  <c r="H15" i="2" l="1"/>
  <c r="H19" i="2" l="1"/>
  <c r="J23" i="6"/>
  <c r="J24" i="6"/>
  <c r="D12" i="6"/>
  <c r="D10" i="6"/>
  <c r="D11" i="6"/>
  <c r="D8" i="6"/>
  <c r="D9" i="6"/>
  <c r="D14" i="6" l="1"/>
  <c r="D20" i="6" s="1"/>
  <c r="J25" i="6"/>
  <c r="C52" i="5" l="1"/>
  <c r="B14" i="2" l="1"/>
  <c r="K68" i="5" l="1"/>
  <c r="C68" i="5"/>
  <c r="B68" i="5"/>
  <c r="K67" i="5"/>
  <c r="C67" i="5"/>
  <c r="B67" i="5"/>
  <c r="K66" i="5"/>
  <c r="C66" i="5"/>
  <c r="B66" i="5"/>
  <c r="K65" i="5"/>
  <c r="C65" i="5"/>
  <c r="B65" i="5"/>
  <c r="K64" i="5"/>
  <c r="C64" i="5"/>
  <c r="B64" i="5"/>
  <c r="K63" i="5"/>
  <c r="C63" i="5"/>
  <c r="B63" i="5"/>
  <c r="K62" i="5"/>
  <c r="C62" i="5"/>
  <c r="B62" i="5"/>
  <c r="K61" i="5"/>
  <c r="C61" i="5"/>
  <c r="B61" i="5"/>
  <c r="K60" i="5"/>
  <c r="C60" i="5"/>
  <c r="B60" i="5"/>
  <c r="K59" i="5"/>
  <c r="C59" i="5"/>
  <c r="B59" i="5"/>
  <c r="K58" i="5"/>
  <c r="C58" i="5"/>
  <c r="B58" i="5"/>
  <c r="K57" i="5"/>
  <c r="C57" i="5"/>
  <c r="B57" i="5"/>
  <c r="K56" i="5"/>
  <c r="C56" i="5"/>
  <c r="B56" i="5"/>
  <c r="K55" i="5"/>
  <c r="C55" i="5"/>
  <c r="B55" i="5"/>
  <c r="K54" i="5"/>
  <c r="C54" i="5"/>
  <c r="B54" i="5"/>
  <c r="K53" i="5"/>
  <c r="C53" i="5"/>
  <c r="B53" i="5"/>
  <c r="B52" i="5"/>
</calcChain>
</file>

<file path=xl/sharedStrings.xml><?xml version="1.0" encoding="utf-8"?>
<sst xmlns="http://schemas.openxmlformats.org/spreadsheetml/2006/main" count="954" uniqueCount="431">
  <si>
    <t>NO.</t>
  </si>
  <si>
    <t>NAMA PROYEK/KEGIATAN</t>
  </si>
  <si>
    <t>LOKASI</t>
  </si>
  <si>
    <t>SUMBER BIAYA</t>
  </si>
  <si>
    <t>JUMLAH</t>
  </si>
  <si>
    <t>PELAKSANAAN</t>
  </si>
  <si>
    <t>MANFAAT</t>
  </si>
  <si>
    <t>KET.</t>
  </si>
  <si>
    <t>SWADAYA</t>
  </si>
  <si>
    <t>BUKU RENCANA KERJA PEMBANGUNAN</t>
  </si>
  <si>
    <t>DESA LOKAPAKSA</t>
  </si>
  <si>
    <t>mengetahui</t>
  </si>
  <si>
    <t>Perbekel Lokapaksa</t>
  </si>
  <si>
    <t>Sekretaris Desa</t>
  </si>
  <si>
    <t>I GST. A. NGR. RAKA PURNAWAN</t>
  </si>
  <si>
    <t>VOLUME</t>
  </si>
  <si>
    <t>WAKTU</t>
  </si>
  <si>
    <t>PELAKSANA</t>
  </si>
  <si>
    <t>BARU</t>
  </si>
  <si>
    <t>BUKU KEGIATAN PEMBANGUNAN</t>
  </si>
  <si>
    <t>JENIS/ NAMA HASIL PEMBANGUNAN</t>
  </si>
  <si>
    <t>BIAYA</t>
  </si>
  <si>
    <t>BUKU INVENTARIS HASIL - HASIL PEMBANGUNAN</t>
  </si>
  <si>
    <t>NAMA</t>
  </si>
  <si>
    <t>BIDANG</t>
  </si>
  <si>
    <t>ALAMAT</t>
  </si>
  <si>
    <t>PEM.</t>
  </si>
  <si>
    <t>PROV</t>
  </si>
  <si>
    <t>KAB.</t>
  </si>
  <si>
    <t>BD. Sorga</t>
  </si>
  <si>
    <t>√</t>
  </si>
  <si>
    <t>BD. Carik Agung</t>
  </si>
  <si>
    <t>BD. Kembang sari</t>
  </si>
  <si>
    <t>BD. Pamesan</t>
  </si>
  <si>
    <t>BD. Tengah</t>
  </si>
  <si>
    <t>BD. Sorga Mekar</t>
  </si>
  <si>
    <t>PUTU AYU INTEN</t>
  </si>
  <si>
    <t>KADEK SUTARMI</t>
  </si>
  <si>
    <t>HERMININGSIH</t>
  </si>
  <si>
    <t>KETUT PARIASIH</t>
  </si>
  <si>
    <t>LUH SUPIANI</t>
  </si>
  <si>
    <t>KETUT MAS</t>
  </si>
  <si>
    <t>L</t>
  </si>
  <si>
    <t>PUTU KARMILA WATI</t>
  </si>
  <si>
    <t>I GUSTI AYU SARINI</t>
  </si>
  <si>
    <t>I GUSTI KOMANG SRI NIKAYANI</t>
  </si>
  <si>
    <t>I GUSTI KADEK PUSPA DEWI</t>
  </si>
  <si>
    <t>KADEK SRI HANDAYANI</t>
  </si>
  <si>
    <t>I GUSTI MADE SARINI</t>
  </si>
  <si>
    <t>NYOMAN TRI YUSANTINI</t>
  </si>
  <si>
    <t>KADEK MARINI</t>
  </si>
  <si>
    <t>I GUSTI AYU PARNITI</t>
  </si>
  <si>
    <t>I GUSTI AYU OKTEMI</t>
  </si>
  <si>
    <t>PUTU MAYANI</t>
  </si>
  <si>
    <t>LUH HERNAWATI</t>
  </si>
  <si>
    <t>GEDE SETIAWAN</t>
  </si>
  <si>
    <t>PUTU SUARTANA</t>
  </si>
  <si>
    <t>PUTU EDI SUASTAWAN</t>
  </si>
  <si>
    <t>KADEK AYU CITRA YANI</t>
  </si>
  <si>
    <t>NENGAH DEWI KUSUMAWATI</t>
  </si>
  <si>
    <t>LUH YASNING</t>
  </si>
  <si>
    <t>P</t>
  </si>
  <si>
    <t>J.K</t>
  </si>
  <si>
    <t>PEND.</t>
  </si>
  <si>
    <t>Posyandu</t>
  </si>
  <si>
    <t>Posyandu Lansia</t>
  </si>
  <si>
    <t>BD. Jero Agung</t>
  </si>
  <si>
    <t>BD. Bukit Sakti</t>
  </si>
  <si>
    <t>BD. Gunung Ina</t>
  </si>
  <si>
    <t>TEMPAT/ TGL LAHIR</t>
  </si>
  <si>
    <t>SD</t>
  </si>
  <si>
    <t>Sidoarjo, 09-10-1970</t>
  </si>
  <si>
    <t>SLTA</t>
  </si>
  <si>
    <t>Kalopaksa, 13-03-1983</t>
  </si>
  <si>
    <t>Kalopaksa, 29-06-1973</t>
  </si>
  <si>
    <t>Kalopaksa, 13-03-1972</t>
  </si>
  <si>
    <t>SMA</t>
  </si>
  <si>
    <t>BUKU KADER PEMBERDAYAAN MASYARAKAT</t>
  </si>
  <si>
    <t>Kalopaksa, 31-12-1948</t>
  </si>
  <si>
    <t>Kalopaksa, 01-08-1978</t>
  </si>
  <si>
    <t>SMP</t>
  </si>
  <si>
    <t>Kalopaksa, 20-07-1974</t>
  </si>
  <si>
    <t>I GUSTI A.A. INTAN LAKSMI APSARI</t>
  </si>
  <si>
    <t>Kalopaksa, 10-10-1986</t>
  </si>
  <si>
    <t>Kalopaksa, 16-05-1992</t>
  </si>
  <si>
    <t>Singaraja, 26-08-1988</t>
  </si>
  <si>
    <t>Manggasari, 18-07-1984</t>
  </si>
  <si>
    <t>Kalopaksa, 21-06-1972</t>
  </si>
  <si>
    <t>T.T SD</t>
  </si>
  <si>
    <t>I GUSTI MADE PUTRI</t>
  </si>
  <si>
    <t>Kalopaksa, 24-06-1983</t>
  </si>
  <si>
    <t>PUTU MERTAYANI</t>
  </si>
  <si>
    <t>Kalopaksa, 16-07-1979</t>
  </si>
  <si>
    <t>Kalopaksa, 18-03-1978</t>
  </si>
  <si>
    <t>Kalopaksa, 04-02-1982</t>
  </si>
  <si>
    <t>Kalopaksa, 10-10-1979</t>
  </si>
  <si>
    <t>I GUSTI AYU MULYANI</t>
  </si>
  <si>
    <t>Kalopaksa, 31-12-1975</t>
  </si>
  <si>
    <t>Kalopaksa, 31-12-1982</t>
  </si>
  <si>
    <t>SMS</t>
  </si>
  <si>
    <t>Kalopaksa, 31-12-1981</t>
  </si>
  <si>
    <t>NYOMAN HANDI SUBAGIANTO</t>
  </si>
  <si>
    <t>Kalopaksa, 11-10-1980</t>
  </si>
  <si>
    <t>KOMANG PERIASNI</t>
  </si>
  <si>
    <t>Kalopaksa, 03-05-1982</t>
  </si>
  <si>
    <t>Bubunan, 07-07-1982</t>
  </si>
  <si>
    <t>Kalopaksa, 31-12-1985</t>
  </si>
  <si>
    <t>Kalopaksa, 12-11-1980</t>
  </si>
  <si>
    <t>I GUSTI NYOMAN SADIA</t>
  </si>
  <si>
    <t>I GUSTI MADE ASTAWA</t>
  </si>
  <si>
    <t>MADE SURATA</t>
  </si>
  <si>
    <t>I GUSTI KOMPYANG DUWISA</t>
  </si>
  <si>
    <t>DEWA NYOMAN SUSILA</t>
  </si>
  <si>
    <t>MADE DOSEN</t>
  </si>
  <si>
    <t>Kader Kampung KB</t>
  </si>
  <si>
    <t>Kalopaksa, 28-08-1990</t>
  </si>
  <si>
    <t>Unggahan, 27-06-1986</t>
  </si>
  <si>
    <t>MADE SUDARMI</t>
  </si>
  <si>
    <t>Catur, 08-08-1978</t>
  </si>
  <si>
    <t>Kalopaksa, 13-08-1980</t>
  </si>
  <si>
    <t>LUH PUTU SUKEMI</t>
  </si>
  <si>
    <t>Seririt, 12-06-1972</t>
  </si>
  <si>
    <t>Kalopaksa, 24-04-1955</t>
  </si>
  <si>
    <t>Kalopaksa, 01-07-1968</t>
  </si>
  <si>
    <t>Kalopaksa, 28-12-1971</t>
  </si>
  <si>
    <t>PUTU ARIAWAN</t>
  </si>
  <si>
    <t>S1</t>
  </si>
  <si>
    <t>Kalopaksa, 09-06-1992</t>
  </si>
  <si>
    <t>Kalopaksa, 25-25-1981</t>
  </si>
  <si>
    <t>Kalopaksa, 30-10-1970</t>
  </si>
  <si>
    <t>Ularan, 31-12-1952</t>
  </si>
  <si>
    <t>Penarukan, 02-02-1965</t>
  </si>
  <si>
    <t>Kalopaksa, 21-08-1964</t>
  </si>
  <si>
    <t>Ket</t>
  </si>
  <si>
    <t>Kasi Kesejahtraan</t>
  </si>
  <si>
    <t>Banjar Dinas Carik Agung</t>
  </si>
  <si>
    <t>KPM</t>
  </si>
  <si>
    <t>Sisa Anggaran</t>
  </si>
  <si>
    <t>Banjar Dinas Sorga</t>
  </si>
  <si>
    <t>Banjar Dinas Tengah</t>
  </si>
  <si>
    <t>REALISASI</t>
  </si>
  <si>
    <t>Banjar Dinas Sorga Mekar</t>
  </si>
  <si>
    <t>PEM</t>
  </si>
  <si>
    <t>KAB</t>
  </si>
  <si>
    <t>LANJ</t>
  </si>
  <si>
    <t>NO</t>
  </si>
  <si>
    <t>NAMA KEGIATAN</t>
  </si>
  <si>
    <t>PANJANG TOTAL</t>
  </si>
  <si>
    <t>TAHUN PELAKSANAAN</t>
  </si>
  <si>
    <t>BANGUNAN PENUNJANG</t>
  </si>
  <si>
    <t>REKAP HASIL PELAKSANAAN KEGIATAN PEMBANGUNAN</t>
  </si>
  <si>
    <t>DESA LOKAPAKSA, KECAMATAN SERIRIT</t>
  </si>
  <si>
    <t>KABUPATEN BULELENG</t>
  </si>
  <si>
    <t>Jalan Lingkar Gunung Ina</t>
  </si>
  <si>
    <t>Rabat Beton Jalan Sorga Mekar - Pangkung Singa</t>
  </si>
  <si>
    <t>P=350 m</t>
  </si>
  <si>
    <t>V= 158,09 M3</t>
  </si>
  <si>
    <t>Rabat Beton Jalan Lingkungan Sorga</t>
  </si>
  <si>
    <t>V=151,2 M3</t>
  </si>
  <si>
    <t xml:space="preserve">Banjar Dinas Gunung Ina </t>
  </si>
  <si>
    <t>Semenisasi Gang Rajawali III</t>
  </si>
  <si>
    <t>V=45,056 M3</t>
  </si>
  <si>
    <t xml:space="preserve">Banjar Dinas Sorga  </t>
  </si>
  <si>
    <t>Semenisasi Gang Cempaka</t>
  </si>
  <si>
    <t>V=98,8M3</t>
  </si>
  <si>
    <t>Semenisasi Gang Babakan</t>
  </si>
  <si>
    <t>V=15,504 M3</t>
  </si>
  <si>
    <t>Semenisasi Gang Sandat</t>
  </si>
  <si>
    <t>V=28,8 M3</t>
  </si>
  <si>
    <t>Pengaspalas Jalan Pertigaan Gedung Serba Guna ke SMK N 1 Seririt</t>
  </si>
  <si>
    <t>P=518 m</t>
  </si>
  <si>
    <t>Banjar Dinas Pamesan</t>
  </si>
  <si>
    <t>Semenisasi Gang Jero Agung Kampung Baru</t>
  </si>
  <si>
    <t>Banjar Dinas Jero Agung</t>
  </si>
  <si>
    <t>Semenisasi Gang SD N 2 Lokapaksa</t>
  </si>
  <si>
    <t>Banjar Dinas Bukit Sakti</t>
  </si>
  <si>
    <t>Pembukaan Jalan Kembang Sari - Sorga</t>
  </si>
  <si>
    <t>Banjar Dinas Kembang Sari</t>
  </si>
  <si>
    <t>Pembukaan Jalan Kembang Sari - Laba Sari</t>
  </si>
  <si>
    <t>Semeniasasi Gang Mangku Desa - SDN 3 Lokapaksa</t>
  </si>
  <si>
    <t>V=38,88 M3</t>
  </si>
  <si>
    <t>Betonisasi Gang RPH</t>
  </si>
  <si>
    <t>V=8 M3</t>
  </si>
  <si>
    <t>Betonisasi Gang Pasar Indah</t>
  </si>
  <si>
    <t>V=12 M3</t>
  </si>
  <si>
    <t>Betonisasi Gang Banjar Bucu</t>
  </si>
  <si>
    <t>V=17 M3</t>
  </si>
  <si>
    <t>Tangga Gang Stal</t>
  </si>
  <si>
    <t>P=8 m</t>
  </si>
  <si>
    <t>Rehab Jembatan Gang Pancoran Sakti</t>
  </si>
  <si>
    <t>P=13,6 m</t>
  </si>
  <si>
    <t>Rehab Jembatan Siwe Babakan</t>
  </si>
  <si>
    <t>V=4,56 M3</t>
  </si>
  <si>
    <t>Pembukaan Jalan Bukit Sakti - Labak Timbul</t>
  </si>
  <si>
    <t>P=1380 m</t>
  </si>
  <si>
    <t>Pemadatan Jalan Depan Pura Bukit Sakti</t>
  </si>
  <si>
    <t>V=20 M3</t>
  </si>
  <si>
    <t>Pembukaan Jalan Gang Pancoran Sakti - Kembang Sari</t>
  </si>
  <si>
    <t>1 Ruas</t>
  </si>
  <si>
    <t>Pembukaan Jalan dan Pengerasan Jalan SDN 4 Asem Nyerengkang</t>
  </si>
  <si>
    <t>P=800m</t>
  </si>
  <si>
    <t>Betonisasi Jalan Munduk Sari</t>
  </si>
  <si>
    <t>V=64 M3</t>
  </si>
  <si>
    <t>Semenisasi Jalan Pura Pucak</t>
  </si>
  <si>
    <t>Kegitan Pembangunan dan Pemeliharaan dan Pengelolahan TPST skala Desa</t>
  </si>
  <si>
    <t>P selatan barat=27 m dan P timur utara=22m</t>
  </si>
  <si>
    <t>Kegiatan Pembangunan, Penataan dan Pemeliharaan Prayangan Desa Pembangunan Balai Kulkul I Dewa Patih Besar</t>
  </si>
  <si>
    <t>P= 2 x 2 m</t>
  </si>
  <si>
    <t>Penataan Halaman Pura Desa</t>
  </si>
  <si>
    <t>P=44,60m</t>
  </si>
  <si>
    <t>Penataan Halaman Pura Segara</t>
  </si>
  <si>
    <t>P=46m</t>
  </si>
  <si>
    <t>Balai Masyarakat Pangkung Dalem</t>
  </si>
  <si>
    <t>P =9m</t>
  </si>
  <si>
    <t>Penyengker Balai Banjar Carik Agung</t>
  </si>
  <si>
    <t>Jembatan Batu Bolong</t>
  </si>
  <si>
    <t>P=3m</t>
  </si>
  <si>
    <t>P=70m</t>
  </si>
  <si>
    <t>P=250m</t>
  </si>
  <si>
    <t>P=1100m</t>
  </si>
  <si>
    <t>Jembatan Pangkung Singa</t>
  </si>
  <si>
    <t>P=5,50m</t>
  </si>
  <si>
    <t>Jembatan Pesiraman</t>
  </si>
  <si>
    <t>Betonisasi Jalan Usaha Tani Sorga - Ubeh</t>
  </si>
  <si>
    <t>P=400m</t>
  </si>
  <si>
    <t>Rabat Beton Jalan Sorga Mekar - Pangkung Paruk</t>
  </si>
  <si>
    <t>P=1210m</t>
  </si>
  <si>
    <t>Senderan Jalan Kembang Tebel</t>
  </si>
  <si>
    <t>P=15 m</t>
  </si>
  <si>
    <t>P=12 m</t>
  </si>
  <si>
    <t>Relling Tangga Gang Calung</t>
  </si>
  <si>
    <t>P=14 m</t>
  </si>
  <si>
    <t>Buis</t>
  </si>
  <si>
    <t>Pembangunan Pondasi tembok Penyengker Setra Desa Lokapaksa</t>
  </si>
  <si>
    <t>Betonisasi Gang Geger II</t>
  </si>
  <si>
    <t>P=53 m</t>
  </si>
  <si>
    <t>Desa Lokapaksa</t>
  </si>
  <si>
    <t xml:space="preserve">Pembangunan Kamar Mandi </t>
  </si>
  <si>
    <t>Pure Desa Lokapaksa</t>
  </si>
  <si>
    <t>Jalan Usaha Tani Batu Palung</t>
  </si>
  <si>
    <t>Jalan Usaha Tani Tempek Aungan Gemgem</t>
  </si>
  <si>
    <t>P=260 m</t>
  </si>
  <si>
    <t>Pembangunan Rumah Panel Saran Air Bersih Tingkar Desa</t>
  </si>
  <si>
    <t>P=275 m</t>
  </si>
  <si>
    <t>Distribusi Air</t>
  </si>
  <si>
    <t>Pembangunan Toilet Lingkungan Serba Guna</t>
  </si>
  <si>
    <t>Pembangunan Toilet TK Sorga bakti Kumara</t>
  </si>
  <si>
    <t>8 M2</t>
  </si>
  <si>
    <t>16 M2</t>
  </si>
  <si>
    <t>BD. Kenmbang sari - Desa Lokapaksa</t>
  </si>
  <si>
    <t>PEKERJAAN</t>
  </si>
  <si>
    <t xml:space="preserve">JRO NYOMAN APRIANI </t>
  </si>
  <si>
    <t>KETUT SANTIASIH</t>
  </si>
  <si>
    <t xml:space="preserve">I GUSTI AYU PUSPITA DEWI </t>
  </si>
  <si>
    <t xml:space="preserve">LUH ANTARI </t>
  </si>
  <si>
    <t>I GUSTI KETUT SEMARA PUTRA</t>
  </si>
  <si>
    <t>I GUSTI KETUT PURNIKAYASA</t>
  </si>
  <si>
    <t xml:space="preserve">I GUSTI PUTU SUTANJAYA </t>
  </si>
  <si>
    <t>AYU SANTUSTI</t>
  </si>
  <si>
    <t xml:space="preserve">LUH BUDIANI </t>
  </si>
  <si>
    <t xml:space="preserve">NI MADE LAKSMI INDRIANI </t>
  </si>
  <si>
    <t>PUTU REDANAYASA</t>
  </si>
  <si>
    <t xml:space="preserve">MADE ROSITA YANI </t>
  </si>
  <si>
    <t>MADE SUMINING</t>
  </si>
  <si>
    <t xml:space="preserve">KADEK SUARSANA </t>
  </si>
  <si>
    <t>PUTU ARYADI</t>
  </si>
  <si>
    <t>KETUT BUDARINI</t>
  </si>
  <si>
    <t>TAHUN 2021</t>
  </si>
  <si>
    <t>5108024107760375</t>
  </si>
  <si>
    <t>5108026906730001</t>
  </si>
  <si>
    <t>Kalopaksa, 01-07-1981</t>
  </si>
  <si>
    <t>5108024910700002</t>
  </si>
  <si>
    <t>LUH DARMINI</t>
  </si>
  <si>
    <t>5108026404940002</t>
  </si>
  <si>
    <t>Pengastulan, 24-04-1994</t>
  </si>
  <si>
    <t>5108025303830006</t>
  </si>
  <si>
    <t>5108025303720001</t>
  </si>
  <si>
    <t>5108023112480094</t>
  </si>
  <si>
    <t>5108024108780001</t>
  </si>
  <si>
    <t>5108024608810005</t>
  </si>
  <si>
    <t>Buruh Harian Lepas</t>
  </si>
  <si>
    <t>Unggahan, 06-08-1981</t>
  </si>
  <si>
    <t>5108026007740005</t>
  </si>
  <si>
    <t>pedagang</t>
  </si>
  <si>
    <t>5108025010860006</t>
  </si>
  <si>
    <t>wiraswasta</t>
  </si>
  <si>
    <t>5108025605920002</t>
  </si>
  <si>
    <t>Mengurus Rumah Tangga</t>
  </si>
  <si>
    <t>5108026609880002</t>
  </si>
  <si>
    <t>5108025807840005</t>
  </si>
  <si>
    <t>5108026106720007</t>
  </si>
  <si>
    <t>5108026406830001</t>
  </si>
  <si>
    <t>5108027101800002</t>
  </si>
  <si>
    <t>Kalopaksa, 31-01-1980</t>
  </si>
  <si>
    <t>p</t>
  </si>
  <si>
    <t>5108025607790002</t>
  </si>
  <si>
    <t>5108025803780003</t>
  </si>
  <si>
    <t>5108024107870210</t>
  </si>
  <si>
    <t>Kalopaksa,01-07-1987</t>
  </si>
  <si>
    <t>5108024204820006</t>
  </si>
  <si>
    <t>5108025010790006</t>
  </si>
  <si>
    <t>5108027112750201</t>
  </si>
  <si>
    <t>5108023112880074</t>
  </si>
  <si>
    <t>5108021210870002</t>
  </si>
  <si>
    <t>Kalopaksa,12-10-1987</t>
  </si>
  <si>
    <t>5108027112810024</t>
  </si>
  <si>
    <t>5108021110800003</t>
  </si>
  <si>
    <t>5171015710890001</t>
  </si>
  <si>
    <t>Denpasar, 17-10-1989</t>
  </si>
  <si>
    <t>5108020705770001</t>
  </si>
  <si>
    <t>Kalopaksa, 07-05-1977</t>
  </si>
  <si>
    <t>5108024305820003</t>
  </si>
  <si>
    <t>Buruh Tani/Pekebun</t>
  </si>
  <si>
    <t>5108023112850096</t>
  </si>
  <si>
    <t>5108021211800004</t>
  </si>
  <si>
    <t>5108027012840001</t>
  </si>
  <si>
    <t>Jember, 30-12-1984</t>
  </si>
  <si>
    <t>5108022808900001</t>
  </si>
  <si>
    <t>5108024107750078</t>
  </si>
  <si>
    <t>Kalopaksa, 01-07-1975</t>
  </si>
  <si>
    <t>5108021705830002</t>
  </si>
  <si>
    <t>5108024608790001</t>
  </si>
  <si>
    <t>Kalopaksa, 17-05-1983</t>
  </si>
  <si>
    <t>5108024706860001</t>
  </si>
  <si>
    <t>5108024808780001</t>
  </si>
  <si>
    <t>5108024303760004</t>
  </si>
  <si>
    <t>Ularan, 03-03-1976</t>
  </si>
  <si>
    <t>5108026501800002</t>
  </si>
  <si>
    <t>Kalopaksa, 25-01-1980</t>
  </si>
  <si>
    <t>5108027112820088</t>
  </si>
  <si>
    <t>I GUSTI KETUT SARINI</t>
  </si>
  <si>
    <t>5108022901940003</t>
  </si>
  <si>
    <t>Kalopaksa, 29-01-1994</t>
  </si>
  <si>
    <t>5108024209960002</t>
  </si>
  <si>
    <t>Kalopaksa, 02-09-1996</t>
  </si>
  <si>
    <t>5108024602880006</t>
  </si>
  <si>
    <t>Kalopaksa, 06-02-1988</t>
  </si>
  <si>
    <t>5108024707820013</t>
  </si>
  <si>
    <t>5108024612720001</t>
  </si>
  <si>
    <t>5108026404550002</t>
  </si>
  <si>
    <t>5108027112650063</t>
  </si>
  <si>
    <t xml:space="preserve">DESI DWI PUSPITA SARI </t>
  </si>
  <si>
    <t>5108087112890066</t>
  </si>
  <si>
    <t>Kubutambahan, 31-12-1989</t>
  </si>
  <si>
    <t>BD.Bukit Sakti</t>
  </si>
  <si>
    <t>5108027004920001</t>
  </si>
  <si>
    <t>Ranggon, 30-04-1992</t>
  </si>
  <si>
    <t xml:space="preserve">PUTU SUARDANI </t>
  </si>
  <si>
    <t>5108026703930001</t>
  </si>
  <si>
    <t xml:space="preserve">KADEK PUTRIANI </t>
  </si>
  <si>
    <t>5108024308900001</t>
  </si>
  <si>
    <t>Kalopaksa,03-08-1990</t>
  </si>
  <si>
    <t>Kalopaksa, 27-03-1993</t>
  </si>
  <si>
    <t>PNS</t>
  </si>
  <si>
    <t>Pensiunan</t>
  </si>
  <si>
    <t>Ibu Rumah Tangga</t>
  </si>
  <si>
    <t>Penyelenggaraan PAUD/TK/TPA/TKA/TPQ/Madrasah Non formal milik Desa</t>
  </si>
  <si>
    <t>BD. Sorga/ TK. Sorga Bakti Kumara</t>
  </si>
  <si>
    <t>BD. Pamesan/TK. Loka Kumara</t>
  </si>
  <si>
    <t>Penyelenggaraan Posyandu</t>
  </si>
  <si>
    <t>Pembangunan/ Rehabilitas/peningkatan Sumber Air bersih milik Desa</t>
  </si>
  <si>
    <t>Desa Lokapaksa/BD.Kembang sari ( Distribusi Air</t>
  </si>
  <si>
    <t>Pelatihan dan Penyuluhan Pemberdayaan Perempuan</t>
  </si>
  <si>
    <t>-</t>
  </si>
  <si>
    <t>12 Bulan</t>
  </si>
  <si>
    <t>PKA</t>
  </si>
  <si>
    <t>10 Posyandu</t>
  </si>
  <si>
    <t>ANGGARAN ( Perubahan )</t>
  </si>
  <si>
    <t>Masyarakat desa Lokapaksa yang berusia Balita ( bayi Lima Tahun ) unutk meningkatkan SDM manusia sejak dini umumnya Desa Lokapaksa dan Khususnya Banjar Dinas Sorga dan Banjar Dinas Sorga Mekar</t>
  </si>
  <si>
    <t>Masyarakat desa Lokapaksa yang berusia Balita ( bayi Lima Tahun ) unutk meningkatkan SDM manusia sejak dini.</t>
  </si>
  <si>
    <t>Masyarakat Desa Lokapaksa untuk menuju Masyarakat Hidup Sehat dan Bersih</t>
  </si>
  <si>
    <t>bagi masyarakat menuju hidup bersih dan sehat</t>
  </si>
  <si>
    <t>bagi masyarakat yang kekurangan Air Bersih yang berlokasi di Banjar Dinas Kembang sari, Labak Timbul, kati Bolong dan sekitarnya</t>
  </si>
  <si>
    <t>Distribusi Air (Pembangunan Rumah Panel)</t>
  </si>
  <si>
    <t>1 Unit 2x1</t>
  </si>
  <si>
    <t>Banjar Dinas soega</t>
  </si>
  <si>
    <t>BD.Kembang Sari</t>
  </si>
  <si>
    <t>Pelaksana Kegiatan</t>
  </si>
  <si>
    <t>Kasi Kesejahteraan</t>
  </si>
  <si>
    <t>I GUSTI KADEK SUWARTAWAN</t>
  </si>
  <si>
    <t>P=493, L=4</t>
  </si>
  <si>
    <t>Bantuan Dukungan untuk kelancaran pelaksanaan Kegiatan PPKM</t>
  </si>
  <si>
    <t>1 Unit</t>
  </si>
  <si>
    <t>JUMLAH ( Rp )</t>
  </si>
  <si>
    <t xml:space="preserve">Pengelolaan Sampah Desa </t>
  </si>
  <si>
    <t>Pelaksanaan Kegiatan FGD ( Foccus Group Discussion ) dan WCD ( World Cleanup Day ) di Desa Lokapaksa</t>
  </si>
  <si>
    <t>Plh.Perbekel Lokapaksa</t>
  </si>
  <si>
    <t>I Gst A.Ngr. Raka Purnawan</t>
  </si>
  <si>
    <t>I Gusti Kadek Suwartawan</t>
  </si>
  <si>
    <t>Selama Jabatan Plh. 16 September s/d 2 Nopember 2021</t>
  </si>
  <si>
    <t>Kegiatan Rumah Desa Sehat ( RDS ) tentang Musyawarah Rembug Stunting 2021</t>
  </si>
  <si>
    <t>Snack</t>
  </si>
  <si>
    <t>Nasi</t>
  </si>
  <si>
    <t>Air mineral</t>
  </si>
  <si>
    <t>Total :</t>
  </si>
  <si>
    <t>TAHUN 2022</t>
  </si>
  <si>
    <t>Lokapaksa, 31 Desember 2022</t>
  </si>
  <si>
    <t>Penyelenggaraan Desa Siaga Kesehatan (Kegiatan Penanganan PPKM)</t>
  </si>
  <si>
    <t>Pembangunan/Rehabilitasi/Peningkatan Balai Desa/Balai Kemasyarakatan</t>
  </si>
  <si>
    <t>terwujudnya pelaksaan Rehab dan Pembangunan Balai Banjar  dan Tempat Parkiran</t>
  </si>
  <si>
    <t>BD. Sorga Mekar Desa Lokapaksa</t>
  </si>
  <si>
    <t>Pemeliharaan Fasilitas Pengelolaan Sampah Desa/Permukiman</t>
  </si>
  <si>
    <t>meningkatkan SDM Perempuan untuk memahami tentang pemberdayaan perempuan</t>
  </si>
  <si>
    <t xml:space="preserve">Bagi Seluruh Masyarakat Desa Lokapaksa khususnya Bagi yang memepunyai Anak balita ( bayi Lima Tahun ) dan Lansia se-Desa Lokapaksa </t>
  </si>
  <si>
    <t xml:space="preserve">Peningkatan Produksi Tanaman Pangan </t>
  </si>
  <si>
    <t>berkurangnya tingkat kemiskinan Desa Lokapaksa</t>
  </si>
  <si>
    <t>1 Tahun</t>
  </si>
  <si>
    <t>9 x 6 Meter</t>
  </si>
  <si>
    <t>Banjar Dinas Sorga Mekar Desa Lokapaksa</t>
  </si>
  <si>
    <t xml:space="preserve">Pipa Distribusi Air </t>
  </si>
  <si>
    <t>200 Batang</t>
  </si>
  <si>
    <t>5108022812710001</t>
  </si>
  <si>
    <t>5108020609920002</t>
  </si>
  <si>
    <t>5108022505810001</t>
  </si>
  <si>
    <t>5108023010700002</t>
  </si>
  <si>
    <t>5108020202650002</t>
  </si>
  <si>
    <t>5108022108640001</t>
  </si>
  <si>
    <t>I GUSTI. KADEK SUWARTAWAN</t>
  </si>
  <si>
    <t>BD. Pamesan, Desa lokapaksa Kecamatan Seririt Kabupaten Buleleng</t>
  </si>
  <si>
    <t>Pembelian Pipa Induk</t>
  </si>
  <si>
    <t>1.200 Meter</t>
  </si>
  <si>
    <t>P=250, L=2M</t>
  </si>
  <si>
    <t>P=70, L1,5 M</t>
  </si>
  <si>
    <t>PUTU DODIK TRYANA</t>
  </si>
  <si>
    <t>Rehab Balai Banjar Dinas Sorga Mekar</t>
  </si>
  <si>
    <t>KETUT SUARDENING</t>
  </si>
  <si>
    <t>Bangli, 05-07-1986</t>
  </si>
  <si>
    <t>Kehutanan dan Lingkungan Hidup ( Perayaan Bulan Bakti Bung Karno )</t>
  </si>
  <si>
    <t>Kehutanan dan Lingkungan Hidup ( Perayaan Bulan Bakti Bung Karno</t>
  </si>
  <si>
    <t xml:space="preserve">Masyarakat Desa Lokapaksa, untuk selalu ingat Pahlawan Nasional </t>
  </si>
  <si>
    <t>51080024507860009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</si>
</sst>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8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1"/>
      <color theme="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sz val="11"/>
      <color theme="1"/>
      <name val="Calibri"/>
      <family val="2"/>
    </font>
    <font>
      <sz val="11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5" fontId="0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/>
    <xf numFmtId="165" fontId="8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quotePrefix="1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/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quotePrefix="1" applyFont="1" applyBorder="1" applyAlignment="1">
      <alignment horizontal="left" vertical="center"/>
    </xf>
    <xf numFmtId="0" fontId="3" fillId="0" borderId="3" xfId="0" applyFont="1" applyBorder="1"/>
    <xf numFmtId="0" fontId="3" fillId="0" borderId="1" xfId="0" quotePrefix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165" fontId="3" fillId="0" borderId="3" xfId="1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165" fontId="3" fillId="0" borderId="3" xfId="1" applyNumberFormat="1" applyFont="1" applyBorder="1" applyAlignment="1">
      <alignment vertical="center"/>
    </xf>
    <xf numFmtId="165" fontId="3" fillId="0" borderId="1" xfId="1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165" fontId="3" fillId="0" borderId="1" xfId="1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5" fontId="8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165" fontId="8" fillId="0" borderId="0" xfId="1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14" fillId="0" borderId="0" xfId="0" quotePrefix="1" applyFont="1" applyAlignment="1">
      <alignment vertical="center"/>
    </xf>
    <xf numFmtId="0" fontId="14" fillId="0" borderId="1" xfId="0" quotePrefix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165" fontId="3" fillId="0" borderId="1" xfId="0" quotePrefix="1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horizontal="center" vertical="center"/>
    </xf>
    <xf numFmtId="165" fontId="5" fillId="6" borderId="4" xfId="1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/>
    <xf numFmtId="165" fontId="0" fillId="0" borderId="0" xfId="0" applyNumberFormat="1"/>
    <xf numFmtId="0" fontId="2" fillId="0" borderId="0" xfId="0" applyFont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left"/>
    </xf>
    <xf numFmtId="165" fontId="8" fillId="0" borderId="6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BDesa%20Thn%202022/Realisasi%20Perubahan%20&amp;%20Buku%20Register%20Ke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ku%20Administrasi%20Kesejahtraan%202019/Buku%20Administrasi%20Kesejahtraa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.Realisasi Kesra 2022"/>
      <sheetName val="REGISTER"/>
      <sheetName val="2.1.01"/>
      <sheetName val="2.2.02"/>
      <sheetName val="2.2.04"/>
      <sheetName val="2.4.07"/>
      <sheetName val="2.4.11"/>
      <sheetName val="4.4.01"/>
      <sheetName val="Rekap"/>
    </sheetNames>
    <sheetDataSet>
      <sheetData sheetId="0">
        <row r="460">
          <cell r="O460">
            <v>48992400</v>
          </cell>
          <cell r="AQ460">
            <v>22710000</v>
          </cell>
        </row>
        <row r="537">
          <cell r="O537">
            <v>61392400</v>
          </cell>
          <cell r="AQ537">
            <v>32270000</v>
          </cell>
        </row>
        <row r="614">
          <cell r="O614">
            <v>66426000</v>
          </cell>
          <cell r="AQ614">
            <v>37476000</v>
          </cell>
        </row>
        <row r="726">
          <cell r="O726">
            <v>169859280</v>
          </cell>
          <cell r="AQ726">
            <v>20630000</v>
          </cell>
        </row>
        <row r="776">
          <cell r="O776">
            <v>64536800</v>
          </cell>
        </row>
        <row r="811">
          <cell r="O811">
            <v>214431500</v>
          </cell>
          <cell r="AQ811">
            <v>114896576</v>
          </cell>
        </row>
        <row r="861">
          <cell r="AQ861">
            <v>72848000</v>
          </cell>
        </row>
        <row r="871">
          <cell r="AQ871">
            <v>58718000</v>
          </cell>
        </row>
        <row r="949">
          <cell r="AQ949">
            <v>3300000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Rencana"/>
      <sheetName val="B. Kegiatan"/>
      <sheetName val="B. Inventaris"/>
      <sheetName val="B. Kader"/>
      <sheetName val="Rekap 2016-2020"/>
    </sheetNames>
    <sheetDataSet>
      <sheetData sheetId="0"/>
      <sheetData sheetId="1"/>
      <sheetData sheetId="2">
        <row r="10">
          <cell r="B10" t="str">
            <v>Rabat Beton Jalan Bukit Sakti - Labak Timbul</v>
          </cell>
        </row>
        <row r="11">
          <cell r="B11" t="str">
            <v>Senderan Sorga - Ubeh</v>
          </cell>
          <cell r="C11" t="str">
            <v>P=15m, L=2m, T=0,4m, V=12 M3</v>
          </cell>
        </row>
        <row r="13">
          <cell r="B13" t="str">
            <v>Rabat Beton Gang Keramat</v>
          </cell>
          <cell r="C13" t="str">
            <v>P=150m; T=0,08m; L=1,6m; V=19,2m³</v>
          </cell>
          <cell r="E13" t="str">
            <v>Banjar Dinas Carik Agung</v>
          </cell>
        </row>
        <row r="14">
          <cell r="B14" t="str">
            <v>Rabat Beton Gang Mawar</v>
          </cell>
          <cell r="C14" t="str">
            <v>P=145m; T=0,08m; L=2,5m; V=29m³</v>
          </cell>
          <cell r="E14" t="str">
            <v>Banjar Dinas Carik Agung</v>
          </cell>
        </row>
        <row r="15">
          <cell r="B15" t="str">
            <v>Rabat Beton Gang Kemoning</v>
          </cell>
          <cell r="C15" t="str">
            <v>P=250m; T=0,08m; L=1,5m; V=30m³</v>
          </cell>
          <cell r="E15" t="str">
            <v>Banjar Dinas Kembang sar</v>
          </cell>
        </row>
        <row r="16">
          <cell r="B16" t="str">
            <v>Rabat Beton Gang Mekar sari</v>
          </cell>
          <cell r="C16" t="str">
            <v>P=80m; T=0,08m; L=2,5m; V=16m³</v>
          </cell>
          <cell r="E16" t="str">
            <v>Banjar Dinas Kembang sar</v>
          </cell>
        </row>
        <row r="17">
          <cell r="B17" t="str">
            <v>Rabat Beton Gang Mastra</v>
          </cell>
          <cell r="C17" t="str">
            <v>P=98m; T=0,08m; L=2m; V=15,68m³</v>
          </cell>
          <cell r="E17" t="str">
            <v>Banjar Dinas pamesan</v>
          </cell>
        </row>
        <row r="18">
          <cell r="B18" t="str">
            <v>Rabat Beton Gang Tingkih</v>
          </cell>
          <cell r="C18" t="str">
            <v>P=20 m,     L = 1,5 m, T= 0,08 m V=2,4 m³</v>
          </cell>
          <cell r="E18" t="str">
            <v>banjar Dinas Sorga</v>
          </cell>
        </row>
        <row r="19">
          <cell r="B19" t="str">
            <v>Senderan Jalan Usaha Tani Pancoran sakti</v>
          </cell>
          <cell r="C19" t="str">
            <v>P=55m; T=0,03m; T=3,5m; V=19,2m³</v>
          </cell>
          <cell r="E19" t="str">
            <v>Banjar Dinas Tengah</v>
          </cell>
        </row>
        <row r="20">
          <cell r="B20" t="str">
            <v>Rabat betro Jalan Usaha Tani Batu Bolong - tengah</v>
          </cell>
          <cell r="C20" t="str">
            <v>P=600m; T=0,08m; L=2m; V=104m³</v>
          </cell>
          <cell r="E20" t="str">
            <v>Banjar Dinas pamesan</v>
          </cell>
        </row>
        <row r="21">
          <cell r="B21" t="str">
            <v>Jembatan Desa ALPAKA, Banjar Dinas Carik Agung</v>
          </cell>
          <cell r="C21" t="str">
            <v>1 Buah</v>
          </cell>
          <cell r="E21" t="str">
            <v>Banjar Dinas Carik Agung</v>
          </cell>
        </row>
        <row r="22">
          <cell r="B22" t="str">
            <v>Rabat Beton Jalan jembatan Pangkung Singa</v>
          </cell>
          <cell r="C22" t="str">
            <v>-</v>
          </cell>
          <cell r="E22" t="str">
            <v>Banjar Dinas Sorga Mekar</v>
          </cell>
        </row>
        <row r="23">
          <cell r="B23" t="str">
            <v>Rehab balai Banjar Dinas Tengah</v>
          </cell>
          <cell r="C23" t="str">
            <v>1 Unit</v>
          </cell>
          <cell r="E23" t="str">
            <v>Banjar Dinas Tengah</v>
          </cell>
        </row>
        <row r="24">
          <cell r="B24" t="str">
            <v>Senderan Setra Desa Pakraman Lokapaksa</v>
          </cell>
          <cell r="C24" t="str">
            <v>P=60m; T=0,03m; T=2m; V=54m³</v>
          </cell>
          <cell r="E24" t="str">
            <v>BD. pamesan - Desa Lokapaksa</v>
          </cell>
        </row>
        <row r="25">
          <cell r="B25" t="str">
            <v>Penyengker Setra Desa Pakraman Lokapaksa</v>
          </cell>
          <cell r="C25" t="str">
            <v>P=350,    T= 2 M, Luas 325 M</v>
          </cell>
          <cell r="E25" t="str">
            <v>BD. pamesan - Desa Lokapaksa</v>
          </cell>
        </row>
        <row r="26">
          <cell r="B26" t="str">
            <v>Pembangunan Air Bersih Milik Desa</v>
          </cell>
          <cell r="C26" t="str">
            <v>1 Ls</v>
          </cell>
          <cell r="E26" t="str">
            <v>Banjar Dinas Kembang sari, Desa Lokapaksa</v>
          </cell>
        </row>
        <row r="27">
          <cell r="B27" t="str">
            <v>Pembangunan Kap Wantilan Pura Segara</v>
          </cell>
          <cell r="C27" t="str">
            <v>1 Unit 3x6</v>
          </cell>
          <cell r="E27" t="str">
            <v>Banjar Dinas Carik Agung, Desa Lokapaksa</v>
          </cell>
        </row>
        <row r="28">
          <cell r="B28" t="str">
            <v>Pembangunan saka Empat Pura Segara</v>
          </cell>
          <cell r="C28" t="str">
            <v>2 Unit 2,5x2,5</v>
          </cell>
          <cell r="E28" t="str">
            <v>Banjar Dinas Carik Agung, Desa Lokapaksa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pane ySplit="7" topLeftCell="A13" activePane="bottomLeft" state="frozen"/>
      <selection pane="bottomLeft" activeCell="J16" sqref="J16"/>
    </sheetView>
  </sheetViews>
  <sheetFormatPr defaultRowHeight="15" x14ac:dyDescent="0.25"/>
  <cols>
    <col min="1" max="1" width="5" customWidth="1"/>
    <col min="2" max="2" width="30.7109375" customWidth="1"/>
    <col min="3" max="3" width="17.5703125" customWidth="1"/>
    <col min="4" max="4" width="7.5703125" customWidth="1"/>
    <col min="5" max="5" width="6.5703125" customWidth="1"/>
    <col min="6" max="6" width="7.28515625" customWidth="1"/>
    <col min="7" max="7" width="10.7109375" customWidth="1"/>
    <col min="8" max="8" width="19.42578125" bestFit="1" customWidth="1"/>
    <col min="9" max="9" width="15.85546875" customWidth="1"/>
    <col min="10" max="10" width="41.42578125" customWidth="1"/>
    <col min="11" max="11" width="10.42578125" customWidth="1"/>
    <col min="13" max="13" width="10" bestFit="1" customWidth="1"/>
  </cols>
  <sheetData>
    <row r="2" spans="1:11" ht="15.75" x14ac:dyDescent="0.25">
      <c r="A2" s="151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5.75" x14ac:dyDescent="0.25">
      <c r="A3" s="151" t="s">
        <v>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.75" x14ac:dyDescent="0.25">
      <c r="A4" s="151" t="s">
        <v>395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 customHeight="1" x14ac:dyDescent="0.25">
      <c r="A6" s="152" t="s">
        <v>0</v>
      </c>
      <c r="B6" s="152" t="s">
        <v>1</v>
      </c>
      <c r="C6" s="152" t="s">
        <v>2</v>
      </c>
      <c r="D6" s="152" t="s">
        <v>3</v>
      </c>
      <c r="E6" s="152"/>
      <c r="F6" s="152"/>
      <c r="G6" s="152"/>
      <c r="H6" s="152" t="s">
        <v>4</v>
      </c>
      <c r="I6" s="153" t="s">
        <v>5</v>
      </c>
      <c r="J6" s="152" t="s">
        <v>6</v>
      </c>
      <c r="K6" s="152" t="s">
        <v>7</v>
      </c>
    </row>
    <row r="7" spans="1:11" x14ac:dyDescent="0.25">
      <c r="A7" s="152"/>
      <c r="B7" s="152"/>
      <c r="C7" s="152"/>
      <c r="D7" s="131" t="s">
        <v>26</v>
      </c>
      <c r="E7" s="131" t="s">
        <v>27</v>
      </c>
      <c r="F7" s="131" t="s">
        <v>28</v>
      </c>
      <c r="G7" s="131" t="s">
        <v>8</v>
      </c>
      <c r="H7" s="152"/>
      <c r="I7" s="154"/>
      <c r="J7" s="152"/>
      <c r="K7" s="152"/>
    </row>
    <row r="8" spans="1:11" ht="11.25" customHeight="1" thickBot="1" x14ac:dyDescent="0.3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  <c r="I8" s="132">
        <v>9</v>
      </c>
      <c r="J8" s="132">
        <v>10</v>
      </c>
      <c r="K8" s="132">
        <v>11</v>
      </c>
    </row>
    <row r="9" spans="1:11" ht="96" customHeight="1" thickTop="1" x14ac:dyDescent="0.25">
      <c r="A9" s="160">
        <v>1</v>
      </c>
      <c r="B9" s="158" t="s">
        <v>356</v>
      </c>
      <c r="C9" s="72" t="s">
        <v>357</v>
      </c>
      <c r="D9" s="76" t="s">
        <v>30</v>
      </c>
      <c r="E9" s="71"/>
      <c r="F9" s="71"/>
      <c r="G9" s="71"/>
      <c r="H9" s="70">
        <v>61392000</v>
      </c>
      <c r="I9" s="71" t="s">
        <v>365</v>
      </c>
      <c r="J9" s="77" t="s">
        <v>368</v>
      </c>
      <c r="K9" s="74"/>
    </row>
    <row r="10" spans="1:11" ht="60" x14ac:dyDescent="0.25">
      <c r="A10" s="161"/>
      <c r="B10" s="159"/>
      <c r="C10" s="78" t="s">
        <v>358</v>
      </c>
      <c r="D10" s="76" t="s">
        <v>30</v>
      </c>
      <c r="E10" s="71"/>
      <c r="F10" s="71"/>
      <c r="G10" s="71"/>
      <c r="H10" s="79">
        <v>48992400</v>
      </c>
      <c r="I10" s="71" t="s">
        <v>365</v>
      </c>
      <c r="J10" s="77" t="s">
        <v>369</v>
      </c>
      <c r="K10" s="74"/>
    </row>
    <row r="11" spans="1:11" ht="75" x14ac:dyDescent="0.25">
      <c r="A11" s="148">
        <v>2</v>
      </c>
      <c r="B11" s="75" t="s">
        <v>359</v>
      </c>
      <c r="C11" s="25" t="s">
        <v>236</v>
      </c>
      <c r="D11" s="76" t="s">
        <v>30</v>
      </c>
      <c r="E11" s="7"/>
      <c r="F11" s="7"/>
      <c r="G11" s="7"/>
      <c r="H11" s="82">
        <v>66426000</v>
      </c>
      <c r="I11" s="71" t="s">
        <v>365</v>
      </c>
      <c r="J11" s="83" t="s">
        <v>403</v>
      </c>
      <c r="K11" s="71"/>
    </row>
    <row r="12" spans="1:11" ht="60" x14ac:dyDescent="0.25">
      <c r="A12" s="145">
        <v>3</v>
      </c>
      <c r="B12" s="103" t="s">
        <v>397</v>
      </c>
      <c r="C12" s="25" t="s">
        <v>236</v>
      </c>
      <c r="D12" s="76" t="s">
        <v>30</v>
      </c>
      <c r="E12" s="7"/>
      <c r="F12" s="7"/>
      <c r="G12" s="7"/>
      <c r="H12" s="34">
        <v>169859280</v>
      </c>
      <c r="I12" s="71" t="s">
        <v>365</v>
      </c>
      <c r="J12" s="83" t="s">
        <v>370</v>
      </c>
      <c r="K12" s="74"/>
    </row>
    <row r="13" spans="1:11" ht="60" x14ac:dyDescent="0.25">
      <c r="A13" s="148">
        <v>4</v>
      </c>
      <c r="B13" s="101" t="s">
        <v>398</v>
      </c>
      <c r="C13" s="25" t="s">
        <v>400</v>
      </c>
      <c r="D13" s="76" t="s">
        <v>30</v>
      </c>
      <c r="E13" s="7"/>
      <c r="F13" s="7"/>
      <c r="G13" s="7"/>
      <c r="H13" s="80">
        <v>64536800</v>
      </c>
      <c r="I13" s="98" t="s">
        <v>365</v>
      </c>
      <c r="J13" s="83" t="s">
        <v>399</v>
      </c>
      <c r="K13" s="84"/>
    </row>
    <row r="14" spans="1:11" ht="45" x14ac:dyDescent="0.25">
      <c r="A14" s="145">
        <v>5</v>
      </c>
      <c r="B14" s="75" t="s">
        <v>401</v>
      </c>
      <c r="C14" s="25" t="s">
        <v>236</v>
      </c>
      <c r="D14" s="76" t="s">
        <v>30</v>
      </c>
      <c r="E14" s="7"/>
      <c r="F14" s="7"/>
      <c r="G14" s="7"/>
      <c r="H14" s="34">
        <v>214431500</v>
      </c>
      <c r="I14" s="71"/>
      <c r="J14" s="83" t="s">
        <v>371</v>
      </c>
      <c r="K14" s="84"/>
    </row>
    <row r="15" spans="1:11" ht="60" x14ac:dyDescent="0.25">
      <c r="A15" s="148">
        <v>6</v>
      </c>
      <c r="B15" s="100" t="s">
        <v>360</v>
      </c>
      <c r="C15" s="25" t="s">
        <v>361</v>
      </c>
      <c r="D15" s="76" t="s">
        <v>30</v>
      </c>
      <c r="E15" s="7"/>
      <c r="F15" s="7"/>
      <c r="G15" s="7"/>
      <c r="H15" s="34">
        <v>72848000</v>
      </c>
      <c r="I15" s="71" t="s">
        <v>365</v>
      </c>
      <c r="J15" s="83" t="s">
        <v>372</v>
      </c>
      <c r="K15" s="85"/>
    </row>
    <row r="16" spans="1:11" ht="60" x14ac:dyDescent="0.25">
      <c r="A16" s="148"/>
      <c r="B16" s="100" t="s">
        <v>428</v>
      </c>
      <c r="C16" s="25" t="s">
        <v>236</v>
      </c>
      <c r="D16" s="76" t="s">
        <v>30</v>
      </c>
      <c r="E16" s="7"/>
      <c r="F16" s="7"/>
      <c r="G16" s="7"/>
      <c r="H16" s="34">
        <v>5250000</v>
      </c>
      <c r="I16" s="141" t="s">
        <v>365</v>
      </c>
      <c r="J16" s="83" t="s">
        <v>429</v>
      </c>
      <c r="K16" s="85"/>
    </row>
    <row r="17" spans="1:11" ht="45" x14ac:dyDescent="0.25">
      <c r="A17" s="145">
        <v>7</v>
      </c>
      <c r="B17" s="75" t="s">
        <v>362</v>
      </c>
      <c r="C17" s="25" t="s">
        <v>236</v>
      </c>
      <c r="D17" s="76" t="s">
        <v>30</v>
      </c>
      <c r="E17" s="7"/>
      <c r="F17" s="7"/>
      <c r="G17" s="7"/>
      <c r="H17" s="80">
        <v>16340000</v>
      </c>
      <c r="I17" s="71" t="s">
        <v>365</v>
      </c>
      <c r="J17" s="81" t="s">
        <v>402</v>
      </c>
      <c r="K17" s="84"/>
    </row>
    <row r="18" spans="1:11" ht="30" x14ac:dyDescent="0.25">
      <c r="A18" s="148">
        <v>8</v>
      </c>
      <c r="B18" s="75" t="s">
        <v>404</v>
      </c>
      <c r="C18" s="25" t="s">
        <v>236</v>
      </c>
      <c r="D18" s="76" t="s">
        <v>30</v>
      </c>
      <c r="E18" s="7"/>
      <c r="F18" s="7"/>
      <c r="G18" s="7"/>
      <c r="H18" s="80">
        <v>389748200</v>
      </c>
      <c r="I18" s="98" t="s">
        <v>365</v>
      </c>
      <c r="J18" s="83" t="s">
        <v>405</v>
      </c>
      <c r="K18" s="84"/>
    </row>
    <row r="19" spans="1:11" x14ac:dyDescent="0.25">
      <c r="A19" s="155" t="s">
        <v>4</v>
      </c>
      <c r="B19" s="156"/>
      <c r="C19" s="157"/>
      <c r="D19" s="7"/>
      <c r="E19" s="7"/>
      <c r="F19" s="7"/>
      <c r="G19" s="7"/>
      <c r="H19" s="86">
        <f>SUM(H9:H18)</f>
        <v>1109824180</v>
      </c>
      <c r="I19" s="87"/>
      <c r="J19" s="7"/>
      <c r="K19" s="7"/>
    </row>
    <row r="20" spans="1:11" x14ac:dyDescent="0.25">
      <c r="A20" s="88"/>
      <c r="B20" s="88"/>
      <c r="C20" s="88"/>
      <c r="D20" s="89"/>
      <c r="E20" s="89"/>
      <c r="F20" s="89"/>
      <c r="G20" s="89"/>
      <c r="H20" s="90"/>
      <c r="I20" s="91"/>
      <c r="J20" s="89"/>
      <c r="K20" s="89"/>
    </row>
    <row r="21" spans="1:11" x14ac:dyDescent="0.25">
      <c r="A21" s="2"/>
      <c r="B21" s="73" t="s">
        <v>11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73" t="s">
        <v>12</v>
      </c>
      <c r="C22" s="2"/>
      <c r="D22" s="2"/>
      <c r="E22" s="2"/>
      <c r="F22" s="2"/>
      <c r="G22" s="2"/>
      <c r="H22" s="2"/>
      <c r="I22" s="2"/>
      <c r="J22" s="162" t="s">
        <v>134</v>
      </c>
      <c r="K22" s="162"/>
    </row>
    <row r="23" spans="1:11" x14ac:dyDescent="0.25">
      <c r="A23" s="2"/>
      <c r="B23" s="73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73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102" t="s">
        <v>423</v>
      </c>
      <c r="C25" s="2"/>
      <c r="D25" s="2"/>
      <c r="E25" s="2"/>
      <c r="F25" s="2"/>
      <c r="G25" s="2"/>
      <c r="H25" s="2"/>
      <c r="I25" s="2"/>
      <c r="J25" s="162" t="s">
        <v>379</v>
      </c>
      <c r="K25" s="162"/>
    </row>
  </sheetData>
  <mergeCells count="16">
    <mergeCell ref="A19:C19"/>
    <mergeCell ref="B9:B10"/>
    <mergeCell ref="A9:A10"/>
    <mergeCell ref="J22:K22"/>
    <mergeCell ref="J25:K25"/>
    <mergeCell ref="A2:K2"/>
    <mergeCell ref="A3:K3"/>
    <mergeCell ref="A4:K4"/>
    <mergeCell ref="A6:A7"/>
    <mergeCell ref="B6:B7"/>
    <mergeCell ref="C6:C7"/>
    <mergeCell ref="D6:G6"/>
    <mergeCell ref="H6:H7"/>
    <mergeCell ref="I6:I7"/>
    <mergeCell ref="J6:J7"/>
    <mergeCell ref="K6:K7"/>
  </mergeCells>
  <pageMargins left="0.27" right="0.24" top="0.38" bottom="0.38" header="0.3" footer="0.3"/>
  <pageSetup paperSize="512" scale="92" orientation="landscape" horizontalDpi="0" verticalDpi="0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opLeftCell="B1" workbookViewId="0">
      <pane ySplit="7" topLeftCell="A14" activePane="bottomLeft" state="frozen"/>
      <selection pane="bottomLeft" activeCell="M18" sqref="M18"/>
    </sheetView>
  </sheetViews>
  <sheetFormatPr defaultRowHeight="15" x14ac:dyDescent="0.25"/>
  <cols>
    <col min="1" max="1" width="5.28515625" customWidth="1"/>
    <col min="2" max="2" width="27.140625" customWidth="1"/>
    <col min="3" max="3" width="12.28515625" customWidth="1"/>
    <col min="4" max="4" width="6" bestFit="1" customWidth="1"/>
    <col min="5" max="5" width="6.7109375" bestFit="1" customWidth="1"/>
    <col min="6" max="6" width="5.28515625" bestFit="1" customWidth="1"/>
    <col min="7" max="7" width="11" customWidth="1"/>
    <col min="8" max="8" width="19.42578125" bestFit="1" customWidth="1"/>
    <col min="9" max="9" width="17.140625" style="9" bestFit="1" customWidth="1"/>
    <col min="10" max="10" width="11" bestFit="1" customWidth="1"/>
    <col min="11" max="11" width="6.7109375" bestFit="1" customWidth="1"/>
    <col min="12" max="12" width="6.5703125" bestFit="1" customWidth="1"/>
    <col min="13" max="13" width="12.5703125" customWidth="1"/>
    <col min="14" max="14" width="19.42578125" style="9" bestFit="1" customWidth="1"/>
    <col min="15" max="15" width="7.5703125" customWidth="1"/>
    <col min="16" max="16" width="19" bestFit="1" customWidth="1"/>
  </cols>
  <sheetData>
    <row r="2" spans="1:16" ht="23.25" x14ac:dyDescent="0.35">
      <c r="A2" s="169" t="s">
        <v>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"/>
    </row>
    <row r="3" spans="1:16" ht="23.25" x14ac:dyDescent="0.35">
      <c r="A3" s="169" t="s">
        <v>10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2"/>
    </row>
    <row r="4" spans="1:16" ht="23.25" x14ac:dyDescent="0.35">
      <c r="A4" s="169" t="s">
        <v>395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3"/>
      <c r="O5" s="2"/>
    </row>
    <row r="6" spans="1:16" x14ac:dyDescent="0.25">
      <c r="A6" s="170" t="s">
        <v>0</v>
      </c>
      <c r="B6" s="170" t="s">
        <v>1</v>
      </c>
      <c r="C6" s="170" t="s">
        <v>15</v>
      </c>
      <c r="D6" s="152" t="s">
        <v>3</v>
      </c>
      <c r="E6" s="152"/>
      <c r="F6" s="152"/>
      <c r="G6" s="152"/>
      <c r="H6" s="172" t="s">
        <v>4</v>
      </c>
      <c r="I6" s="172"/>
      <c r="J6" s="170" t="s">
        <v>16</v>
      </c>
      <c r="K6" s="152" t="s">
        <v>7</v>
      </c>
      <c r="L6" s="152"/>
      <c r="M6" s="170" t="s">
        <v>17</v>
      </c>
      <c r="N6" s="153" t="s">
        <v>137</v>
      </c>
      <c r="O6" s="163" t="s">
        <v>133</v>
      </c>
    </row>
    <row r="7" spans="1:16" ht="25.5" x14ac:dyDescent="0.25">
      <c r="A7" s="171"/>
      <c r="B7" s="171"/>
      <c r="C7" s="171"/>
      <c r="D7" s="131" t="s">
        <v>142</v>
      </c>
      <c r="E7" s="131" t="s">
        <v>27</v>
      </c>
      <c r="F7" s="131" t="s">
        <v>143</v>
      </c>
      <c r="G7" s="131" t="s">
        <v>8</v>
      </c>
      <c r="H7" s="134" t="s">
        <v>367</v>
      </c>
      <c r="I7" s="134" t="s">
        <v>140</v>
      </c>
      <c r="J7" s="171"/>
      <c r="K7" s="131" t="s">
        <v>18</v>
      </c>
      <c r="L7" s="131" t="s">
        <v>144</v>
      </c>
      <c r="M7" s="171"/>
      <c r="N7" s="154"/>
      <c r="O7" s="164"/>
    </row>
    <row r="8" spans="1:16" ht="10.5" customHeight="1" x14ac:dyDescent="0.2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</row>
    <row r="9" spans="1:16" ht="39.75" customHeight="1" x14ac:dyDescent="0.25">
      <c r="A9" s="167">
        <v>1</v>
      </c>
      <c r="B9" s="50" t="s">
        <v>357</v>
      </c>
      <c r="C9" s="21" t="s">
        <v>382</v>
      </c>
      <c r="D9" s="53" t="s">
        <v>30</v>
      </c>
      <c r="E9" s="27"/>
      <c r="F9" s="27"/>
      <c r="G9" s="27"/>
      <c r="H9" s="70">
        <f>'[1]Lap.Realisasi Kesra 2022'!$O$537</f>
        <v>61392400</v>
      </c>
      <c r="I9" s="19">
        <f>'[1]Lap.Realisasi Kesra 2022'!$AQ$537</f>
        <v>32270000</v>
      </c>
      <c r="J9" s="31" t="s">
        <v>364</v>
      </c>
      <c r="K9" s="29"/>
      <c r="L9" s="53" t="s">
        <v>30</v>
      </c>
      <c r="M9" s="21" t="s">
        <v>365</v>
      </c>
      <c r="N9" s="19">
        <f>H9-I9</f>
        <v>29122400</v>
      </c>
      <c r="O9" s="26"/>
      <c r="P9" s="150">
        <f>I9+I10</f>
        <v>54980000</v>
      </c>
    </row>
    <row r="10" spans="1:16" ht="36" customHeight="1" x14ac:dyDescent="0.25">
      <c r="A10" s="161"/>
      <c r="B10" s="50" t="s">
        <v>358</v>
      </c>
      <c r="C10" s="21" t="s">
        <v>382</v>
      </c>
      <c r="D10" s="53" t="s">
        <v>30</v>
      </c>
      <c r="E10" s="27"/>
      <c r="F10" s="27"/>
      <c r="G10" s="27"/>
      <c r="H10" s="70">
        <f>'[1]Lap.Realisasi Kesra 2022'!$O$460</f>
        <v>48992400</v>
      </c>
      <c r="I10" s="19">
        <f>'[1]Lap.Realisasi Kesra 2022'!$AQ$460</f>
        <v>22710000</v>
      </c>
      <c r="J10" s="31" t="s">
        <v>364</v>
      </c>
      <c r="K10" s="29"/>
      <c r="L10" s="53" t="s">
        <v>30</v>
      </c>
      <c r="M10" s="21" t="s">
        <v>365</v>
      </c>
      <c r="N10" s="19">
        <f t="shared" ref="N10:N18" si="0">H10-I10</f>
        <v>26282400</v>
      </c>
      <c r="O10" s="26"/>
    </row>
    <row r="11" spans="1:16" ht="37.5" customHeight="1" x14ac:dyDescent="0.25">
      <c r="A11" s="99">
        <v>2</v>
      </c>
      <c r="B11" s="100" t="s">
        <v>359</v>
      </c>
      <c r="C11" s="32" t="s">
        <v>366</v>
      </c>
      <c r="D11" s="53" t="s">
        <v>30</v>
      </c>
      <c r="E11" s="29"/>
      <c r="F11" s="27"/>
      <c r="G11" s="27"/>
      <c r="H11" s="30">
        <f>'[1]Lap.Realisasi Kesra 2022'!$O$614</f>
        <v>66426000</v>
      </c>
      <c r="I11" s="19">
        <f>'[1]Lap.Realisasi Kesra 2022'!$AQ$614</f>
        <v>37476000</v>
      </c>
      <c r="J11" s="31" t="s">
        <v>364</v>
      </c>
      <c r="K11" s="33"/>
      <c r="L11" s="53" t="s">
        <v>30</v>
      </c>
      <c r="M11" s="21" t="s">
        <v>365</v>
      </c>
      <c r="N11" s="19">
        <f t="shared" si="0"/>
        <v>28950000</v>
      </c>
      <c r="O11" s="26"/>
    </row>
    <row r="12" spans="1:16" ht="69" customHeight="1" x14ac:dyDescent="0.25">
      <c r="A12" s="123">
        <v>3</v>
      </c>
      <c r="B12" s="23" t="str">
        <f>'B. Rencana'!B12</f>
        <v>Penyelenggaraan Desa Siaga Kesehatan (Kegiatan Penanganan PPKM)</v>
      </c>
      <c r="C12" s="49" t="s">
        <v>363</v>
      </c>
      <c r="D12" s="53" t="s">
        <v>30</v>
      </c>
      <c r="E12" s="29"/>
      <c r="F12" s="27"/>
      <c r="G12" s="27"/>
      <c r="H12" s="30">
        <f>'[1]Lap.Realisasi Kesra 2022'!$O$726</f>
        <v>169859280</v>
      </c>
      <c r="I12" s="19">
        <f>'[1]Lap.Realisasi Kesra 2022'!$AQ$726</f>
        <v>20630000</v>
      </c>
      <c r="J12" s="31" t="s">
        <v>364</v>
      </c>
      <c r="K12" s="53" t="s">
        <v>30</v>
      </c>
      <c r="L12" s="53"/>
      <c r="M12" s="21" t="s">
        <v>365</v>
      </c>
      <c r="N12" s="19">
        <f t="shared" si="0"/>
        <v>149229280</v>
      </c>
      <c r="O12" s="26"/>
    </row>
    <row r="13" spans="1:16" ht="69" customHeight="1" x14ac:dyDescent="0.25">
      <c r="A13" s="46">
        <v>4</v>
      </c>
      <c r="B13" s="103" t="str">
        <f>'B. Rencana'!B13</f>
        <v>Pembangunan/Rehabilitasi/Peningkatan Balai Desa/Balai Kemasyarakatan</v>
      </c>
      <c r="C13" s="104" t="s">
        <v>382</v>
      </c>
      <c r="D13" s="53" t="s">
        <v>30</v>
      </c>
      <c r="E13" s="29"/>
      <c r="F13" s="27"/>
      <c r="G13" s="27"/>
      <c r="H13" s="30">
        <f>'[1]Lap.Realisasi Kesra 2022'!$O$776</f>
        <v>64536800</v>
      </c>
      <c r="I13" s="19"/>
      <c r="J13" s="31" t="s">
        <v>364</v>
      </c>
      <c r="K13" s="53" t="s">
        <v>30</v>
      </c>
      <c r="L13" s="53"/>
      <c r="M13" s="105" t="s">
        <v>365</v>
      </c>
      <c r="N13" s="19">
        <f t="shared" si="0"/>
        <v>64536800</v>
      </c>
      <c r="O13" s="26"/>
    </row>
    <row r="14" spans="1:16" ht="57" customHeight="1" x14ac:dyDescent="0.25">
      <c r="A14" s="99">
        <v>5</v>
      </c>
      <c r="B14" s="23" t="str">
        <f>'B. Rencana'!B14</f>
        <v>Pemeliharaan Fasilitas Pengelolaan Sampah Desa/Permukiman</v>
      </c>
      <c r="C14" s="49" t="s">
        <v>363</v>
      </c>
      <c r="D14" s="53" t="s">
        <v>30</v>
      </c>
      <c r="E14" s="27"/>
      <c r="F14" s="27"/>
      <c r="G14" s="27"/>
      <c r="H14" s="34">
        <f>'[1]Lap.Realisasi Kesra 2022'!$O$811</f>
        <v>214431500</v>
      </c>
      <c r="I14" s="24">
        <f>'[1]Lap.Realisasi Kesra 2022'!$AQ$811</f>
        <v>114896576</v>
      </c>
      <c r="J14" s="31" t="s">
        <v>364</v>
      </c>
      <c r="K14" s="33"/>
      <c r="L14" s="53" t="s">
        <v>30</v>
      </c>
      <c r="M14" s="21" t="s">
        <v>365</v>
      </c>
      <c r="N14" s="19">
        <f t="shared" si="0"/>
        <v>99534924</v>
      </c>
      <c r="O14" s="26"/>
    </row>
    <row r="15" spans="1:16" ht="72" customHeight="1" x14ac:dyDescent="0.25">
      <c r="A15" s="167">
        <v>6</v>
      </c>
      <c r="B15" s="23" t="str">
        <f>'B. Rencana'!B15</f>
        <v>Pembangunan/ Rehabilitas/peningkatan Sumber Air bersih milik Desa</v>
      </c>
      <c r="C15" s="104" t="s">
        <v>406</v>
      </c>
      <c r="D15" s="53" t="s">
        <v>30</v>
      </c>
      <c r="E15" s="58"/>
      <c r="F15" s="27"/>
      <c r="G15" s="27"/>
      <c r="H15" s="34">
        <f>'B. Rencana'!H15</f>
        <v>72848000</v>
      </c>
      <c r="I15" s="24">
        <f>'[1]Lap.Realisasi Kesra 2022'!$AQ$861</f>
        <v>72848000</v>
      </c>
      <c r="J15" s="31" t="s">
        <v>364</v>
      </c>
      <c r="K15" s="33"/>
      <c r="L15" s="53" t="s">
        <v>30</v>
      </c>
      <c r="M15" s="21" t="s">
        <v>365</v>
      </c>
      <c r="N15" s="19">
        <f t="shared" si="0"/>
        <v>0</v>
      </c>
      <c r="O15" s="26"/>
    </row>
    <row r="16" spans="1:16" ht="72" customHeight="1" x14ac:dyDescent="0.25">
      <c r="A16" s="168"/>
      <c r="B16" s="143" t="s">
        <v>427</v>
      </c>
      <c r="C16" s="144" t="s">
        <v>406</v>
      </c>
      <c r="D16" s="53" t="s">
        <v>30</v>
      </c>
      <c r="E16" s="58"/>
      <c r="F16" s="27"/>
      <c r="G16" s="27"/>
      <c r="H16" s="34">
        <v>5250000</v>
      </c>
      <c r="I16" s="24">
        <f>'[1]Lap.Realisasi Kesra 2022'!$AQ$874</f>
        <v>0</v>
      </c>
      <c r="J16" s="31"/>
      <c r="K16" s="33"/>
      <c r="L16" s="53"/>
      <c r="M16" s="145"/>
      <c r="N16" s="19">
        <f t="shared" si="0"/>
        <v>5250000</v>
      </c>
      <c r="O16" s="26"/>
    </row>
    <row r="17" spans="1:16" ht="87.75" customHeight="1" x14ac:dyDescent="0.25">
      <c r="A17" s="161"/>
      <c r="B17" s="23" t="str">
        <f>'B. Rencana'!B17</f>
        <v>Pelatihan dan Penyuluhan Pemberdayaan Perempuan</v>
      </c>
      <c r="C17" s="49" t="s">
        <v>363</v>
      </c>
      <c r="D17" s="53" t="s">
        <v>30</v>
      </c>
      <c r="E17" s="58"/>
      <c r="F17" s="27"/>
      <c r="G17" s="27"/>
      <c r="H17" s="34">
        <v>16340000</v>
      </c>
      <c r="I17" s="24">
        <f>'[1]Lap.Realisasi Kesra 2022'!$AQ$949</f>
        <v>3300000</v>
      </c>
      <c r="J17" s="31" t="s">
        <v>364</v>
      </c>
      <c r="K17" s="33"/>
      <c r="L17" s="53" t="s">
        <v>30</v>
      </c>
      <c r="M17" s="105" t="s">
        <v>365</v>
      </c>
      <c r="N17" s="19">
        <f t="shared" si="0"/>
        <v>13040000</v>
      </c>
      <c r="O17" s="26"/>
    </row>
    <row r="18" spans="1:16" ht="87.75" customHeight="1" x14ac:dyDescent="0.25">
      <c r="A18" s="99">
        <v>7</v>
      </c>
      <c r="B18" s="103" t="str">
        <f>'B. Rencana'!B18</f>
        <v xml:space="preserve">Peningkatan Produksi Tanaman Pangan </v>
      </c>
      <c r="C18" s="49"/>
      <c r="D18" s="53" t="s">
        <v>30</v>
      </c>
      <c r="F18" s="27"/>
      <c r="G18" s="27"/>
      <c r="H18" s="34">
        <f>'B. Rencana'!H18</f>
        <v>389748200</v>
      </c>
      <c r="I18" s="24"/>
      <c r="J18" s="31" t="s">
        <v>364</v>
      </c>
      <c r="K18" s="33"/>
      <c r="L18" s="53" t="s">
        <v>30</v>
      </c>
      <c r="M18" s="105" t="s">
        <v>365</v>
      </c>
      <c r="N18" s="19">
        <f t="shared" si="0"/>
        <v>389748200</v>
      </c>
      <c r="O18" s="26"/>
    </row>
    <row r="19" spans="1:16" x14ac:dyDescent="0.25">
      <c r="A19" s="166" t="s">
        <v>4</v>
      </c>
      <c r="B19" s="166"/>
      <c r="C19" s="166"/>
      <c r="D19" s="166"/>
      <c r="E19" s="166"/>
      <c r="F19" s="166"/>
      <c r="G19" s="166"/>
      <c r="H19" s="35">
        <f>SUM(H9:H18)</f>
        <v>1109824580</v>
      </c>
      <c r="I19" s="28">
        <f>SUM(I9:I18)</f>
        <v>304130576</v>
      </c>
      <c r="J19" s="22"/>
      <c r="K19" s="29"/>
      <c r="L19" s="29"/>
      <c r="M19" s="21"/>
      <c r="N19" s="16">
        <f>SUM(N9:N18)</f>
        <v>805694004</v>
      </c>
      <c r="O19" s="21"/>
      <c r="P19" s="10"/>
    </row>
    <row r="20" spans="1:16" x14ac:dyDescent="0.25">
      <c r="A20" s="2"/>
      <c r="B20" s="14" t="s">
        <v>11</v>
      </c>
      <c r="C20" s="2"/>
      <c r="D20" s="2"/>
      <c r="E20" s="2"/>
      <c r="F20" s="2"/>
      <c r="G20" s="2"/>
      <c r="H20" s="2"/>
      <c r="I20" s="3"/>
      <c r="J20" s="2"/>
      <c r="K20" s="2"/>
      <c r="L20" s="2"/>
      <c r="M20" s="2"/>
      <c r="N20" s="56"/>
      <c r="O20" s="2"/>
    </row>
    <row r="21" spans="1:16" x14ac:dyDescent="0.25">
      <c r="A21" s="2"/>
      <c r="B21" s="14" t="s">
        <v>12</v>
      </c>
      <c r="C21" s="2"/>
      <c r="D21" s="2"/>
      <c r="E21" s="2"/>
      <c r="F21" s="2"/>
      <c r="G21" s="2"/>
      <c r="H21" s="2"/>
      <c r="I21" s="3"/>
      <c r="J21" s="162" t="s">
        <v>134</v>
      </c>
      <c r="K21" s="162"/>
      <c r="L21" s="162"/>
      <c r="M21" s="162"/>
      <c r="N21" s="56"/>
      <c r="O21" s="2"/>
    </row>
    <row r="22" spans="1:16" x14ac:dyDescent="0.25">
      <c r="A22" s="2"/>
      <c r="B22" s="14"/>
      <c r="C22" s="2"/>
      <c r="D22" s="2"/>
      <c r="E22" s="2"/>
      <c r="F22" s="2"/>
      <c r="G22" s="2"/>
      <c r="H22" s="2"/>
      <c r="I22" s="3"/>
      <c r="J22" s="2"/>
      <c r="K22" s="14"/>
      <c r="L22" s="14"/>
      <c r="M22" s="14"/>
      <c r="N22" s="3"/>
      <c r="O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3"/>
      <c r="J23" s="2"/>
      <c r="K23" s="2"/>
      <c r="L23" s="2"/>
      <c r="M23" s="2"/>
      <c r="N23" s="3"/>
      <c r="O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3"/>
      <c r="J24" s="2"/>
      <c r="K24" s="2"/>
      <c r="L24" s="2"/>
      <c r="M24" s="2"/>
      <c r="N24" s="3"/>
      <c r="O24" s="2"/>
    </row>
    <row r="25" spans="1:16" x14ac:dyDescent="0.25">
      <c r="A25" s="2"/>
      <c r="B25" s="140" t="str">
        <f>'B. Rencana'!B25</f>
        <v>PUTU DODIK TRYANA</v>
      </c>
      <c r="C25" s="2"/>
      <c r="D25" s="2"/>
      <c r="E25" s="2"/>
      <c r="F25" s="2"/>
      <c r="G25" s="2"/>
      <c r="H25" s="2"/>
      <c r="I25" s="3"/>
      <c r="J25" s="165" t="s">
        <v>417</v>
      </c>
      <c r="K25" s="165"/>
      <c r="L25" s="165"/>
      <c r="M25" s="165"/>
      <c r="N25" s="3"/>
      <c r="O25" s="2"/>
    </row>
  </sheetData>
  <mergeCells count="18">
    <mergeCell ref="A2:N2"/>
    <mergeCell ref="A3:N3"/>
    <mergeCell ref="A4:N4"/>
    <mergeCell ref="D6:G6"/>
    <mergeCell ref="K6:L6"/>
    <mergeCell ref="A6:A7"/>
    <mergeCell ref="B6:B7"/>
    <mergeCell ref="C6:C7"/>
    <mergeCell ref="J6:J7"/>
    <mergeCell ref="M6:M7"/>
    <mergeCell ref="H6:I6"/>
    <mergeCell ref="O6:O7"/>
    <mergeCell ref="J25:M25"/>
    <mergeCell ref="J21:M21"/>
    <mergeCell ref="N6:N7"/>
    <mergeCell ref="A19:G19"/>
    <mergeCell ref="A9:A10"/>
    <mergeCell ref="A15:A17"/>
  </mergeCells>
  <pageMargins left="0.25" right="0.25" top="0.75" bottom="0.75" header="0.3" footer="0.3"/>
  <pageSetup paperSize="512" scale="91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pane ySplit="5" topLeftCell="A6" activePane="bottomLeft" state="frozen"/>
      <selection pane="bottomLeft" activeCell="D11" sqref="D11"/>
    </sheetView>
  </sheetViews>
  <sheetFormatPr defaultRowHeight="15" x14ac:dyDescent="0.25"/>
  <cols>
    <col min="1" max="1" width="5.140625" style="9" customWidth="1"/>
    <col min="2" max="2" width="45.85546875" bestFit="1" customWidth="1"/>
    <col min="3" max="3" width="15.5703125" style="9" bestFit="1" customWidth="1"/>
    <col min="4" max="4" width="15.7109375" style="12" bestFit="1" customWidth="1"/>
    <col min="5" max="5" width="52" bestFit="1" customWidth="1"/>
    <col min="6" max="6" width="8.140625" style="9" customWidth="1"/>
  </cols>
  <sheetData>
    <row r="1" spans="1:12" ht="15.75" x14ac:dyDescent="0.25">
      <c r="A1" s="151" t="s">
        <v>22</v>
      </c>
      <c r="B1" s="151"/>
      <c r="C1" s="151"/>
      <c r="D1" s="151"/>
      <c r="E1" s="151"/>
      <c r="F1" s="151"/>
      <c r="G1" s="2"/>
    </row>
    <row r="2" spans="1:12" ht="15.75" x14ac:dyDescent="0.25">
      <c r="A2" s="151" t="s">
        <v>10</v>
      </c>
      <c r="B2" s="151"/>
      <c r="C2" s="151"/>
      <c r="D2" s="151"/>
      <c r="E2" s="151"/>
      <c r="F2" s="151"/>
      <c r="G2" s="2"/>
    </row>
    <row r="3" spans="1:12" ht="15.75" x14ac:dyDescent="0.25">
      <c r="A3" s="151" t="s">
        <v>395</v>
      </c>
      <c r="B3" s="151"/>
      <c r="C3" s="151"/>
      <c r="D3" s="151"/>
      <c r="E3" s="151"/>
      <c r="F3" s="151"/>
      <c r="G3" s="2"/>
    </row>
    <row r="4" spans="1:12" x14ac:dyDescent="0.25">
      <c r="A4" s="3"/>
      <c r="B4" s="2"/>
      <c r="C4" s="3"/>
      <c r="D4" s="15"/>
      <c r="E4" s="2"/>
      <c r="F4" s="3"/>
      <c r="G4" s="2"/>
    </row>
    <row r="5" spans="1:12" ht="30" customHeight="1" x14ac:dyDescent="0.25">
      <c r="A5" s="135" t="s">
        <v>0</v>
      </c>
      <c r="B5" s="135" t="s">
        <v>20</v>
      </c>
      <c r="C5" s="135" t="s">
        <v>15</v>
      </c>
      <c r="D5" s="136" t="s">
        <v>21</v>
      </c>
      <c r="E5" s="135" t="s">
        <v>2</v>
      </c>
      <c r="F5" s="135" t="s">
        <v>7</v>
      </c>
      <c r="G5" s="2"/>
    </row>
    <row r="6" spans="1:12" ht="9" customHeight="1" thickBot="1" x14ac:dyDescent="0.3">
      <c r="A6" s="133">
        <v>1</v>
      </c>
      <c r="B6" s="133">
        <v>2</v>
      </c>
      <c r="C6" s="133">
        <v>3</v>
      </c>
      <c r="D6" s="137">
        <v>4</v>
      </c>
      <c r="E6" s="133">
        <v>5</v>
      </c>
      <c r="F6" s="133">
        <v>6</v>
      </c>
      <c r="G6" s="2"/>
    </row>
    <row r="7" spans="1:12" ht="54" customHeight="1" thickTop="1" x14ac:dyDescent="0.25">
      <c r="A7" s="17">
        <v>1</v>
      </c>
      <c r="B7" s="103" t="s">
        <v>424</v>
      </c>
      <c r="C7" s="105" t="s">
        <v>407</v>
      </c>
      <c r="D7" s="130" t="s">
        <v>363</v>
      </c>
      <c r="E7" s="18" t="s">
        <v>408</v>
      </c>
      <c r="F7" s="20"/>
      <c r="G7" s="2"/>
    </row>
    <row r="8" spans="1:12" ht="54" customHeight="1" x14ac:dyDescent="0.25">
      <c r="A8" s="105">
        <v>2</v>
      </c>
      <c r="B8" s="103" t="s">
        <v>409</v>
      </c>
      <c r="C8" s="105" t="s">
        <v>410</v>
      </c>
      <c r="D8" s="30">
        <f>'[1]Lap.Realisasi Kesra 2022'!$AQ$871</f>
        <v>58718000</v>
      </c>
      <c r="E8" s="97" t="s">
        <v>418</v>
      </c>
      <c r="F8" s="20"/>
      <c r="G8" s="2"/>
    </row>
    <row r="9" spans="1:12" ht="30" customHeight="1" x14ac:dyDescent="0.25">
      <c r="A9" s="173" t="s">
        <v>4</v>
      </c>
      <c r="B9" s="174"/>
      <c r="C9" s="175"/>
      <c r="D9" s="28">
        <f>SUM(D7:D8)</f>
        <v>58718000</v>
      </c>
      <c r="E9" s="22"/>
      <c r="F9" s="21"/>
      <c r="G9" s="2"/>
    </row>
    <row r="10" spans="1:12" x14ac:dyDescent="0.25">
      <c r="A10" s="3"/>
      <c r="B10" s="2"/>
      <c r="C10" s="3"/>
      <c r="D10" s="15"/>
      <c r="E10" s="2"/>
      <c r="F10" s="3"/>
      <c r="G10" s="2"/>
    </row>
    <row r="11" spans="1:12" x14ac:dyDescent="0.25">
      <c r="A11" s="3"/>
      <c r="B11" s="13" t="s">
        <v>11</v>
      </c>
      <c r="C11" s="3"/>
      <c r="D11" s="15"/>
      <c r="E11" s="2"/>
      <c r="F11" s="3"/>
      <c r="G11" s="2"/>
    </row>
    <row r="12" spans="1:12" x14ac:dyDescent="0.25">
      <c r="A12" s="3"/>
      <c r="B12" s="13" t="s">
        <v>12</v>
      </c>
      <c r="C12" s="3"/>
      <c r="D12" s="15"/>
      <c r="E12" s="162" t="s">
        <v>134</v>
      </c>
      <c r="F12" s="162"/>
      <c r="G12" s="62"/>
      <c r="H12" s="62"/>
    </row>
    <row r="13" spans="1:12" x14ac:dyDescent="0.25">
      <c r="A13" s="3"/>
      <c r="B13" s="13"/>
      <c r="C13" s="3"/>
      <c r="D13" s="15"/>
      <c r="E13" s="2"/>
      <c r="F13" s="3"/>
      <c r="G13" s="2"/>
      <c r="J13" s="1"/>
      <c r="K13" s="1"/>
      <c r="L13" s="1"/>
    </row>
    <row r="14" spans="1:12" x14ac:dyDescent="0.25">
      <c r="A14" s="3"/>
      <c r="B14" s="2"/>
      <c r="C14" s="3"/>
      <c r="D14" s="15"/>
      <c r="E14" s="2"/>
      <c r="F14" s="3"/>
      <c r="G14" s="2"/>
    </row>
    <row r="15" spans="1:12" x14ac:dyDescent="0.25">
      <c r="A15" s="3"/>
      <c r="B15" s="2"/>
      <c r="C15" s="3"/>
      <c r="D15" s="15"/>
      <c r="E15" s="2"/>
      <c r="F15" s="3"/>
      <c r="G15" s="2"/>
    </row>
    <row r="16" spans="1:12" x14ac:dyDescent="0.25">
      <c r="A16" s="3"/>
      <c r="B16" s="13" t="str">
        <f>'B. Rencana'!B25</f>
        <v>PUTU DODIK TRYANA</v>
      </c>
      <c r="C16" s="3"/>
      <c r="D16" s="15"/>
      <c r="E16" s="165" t="s">
        <v>417</v>
      </c>
      <c r="F16" s="165"/>
      <c r="G16" s="149"/>
      <c r="H16" s="149"/>
    </row>
  </sheetData>
  <mergeCells count="6">
    <mergeCell ref="E16:F16"/>
    <mergeCell ref="A1:F1"/>
    <mergeCell ref="A2:F2"/>
    <mergeCell ref="A3:F3"/>
    <mergeCell ref="A9:C9"/>
    <mergeCell ref="E12:F12"/>
  </mergeCells>
  <pageMargins left="0.7" right="0.7" top="0.75" bottom="0.75" header="0.3" footer="0.3"/>
  <pageSetup paperSize="512" scale="9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89" zoomScaleNormal="89" workbookViewId="0">
      <pane ySplit="5" topLeftCell="A63" activePane="bottomLeft" state="frozen"/>
      <selection pane="bottomLeft" activeCell="H75" sqref="H75"/>
    </sheetView>
  </sheetViews>
  <sheetFormatPr defaultRowHeight="15" x14ac:dyDescent="0.25"/>
  <cols>
    <col min="1" max="1" width="7.85546875" customWidth="1"/>
    <col min="2" max="2" width="40.42578125" bestFit="1" customWidth="1"/>
    <col min="3" max="3" width="22.7109375" customWidth="1"/>
    <col min="4" max="4" width="27.140625" customWidth="1"/>
    <col min="5" max="5" width="6" customWidth="1"/>
    <col min="6" max="6" width="8.42578125" customWidth="1"/>
    <col min="7" max="7" width="21.85546875" customWidth="1"/>
    <col min="8" max="8" width="23" customWidth="1"/>
    <col min="9" max="9" width="31.85546875" customWidth="1"/>
  </cols>
  <sheetData>
    <row r="1" spans="1:9" ht="15.75" x14ac:dyDescent="0.25">
      <c r="A1" s="151" t="s">
        <v>77</v>
      </c>
      <c r="B1" s="151"/>
      <c r="C1" s="151"/>
      <c r="D1" s="151"/>
      <c r="E1" s="151"/>
      <c r="F1" s="151"/>
      <c r="G1" s="151"/>
      <c r="H1" s="151"/>
      <c r="I1" s="151"/>
    </row>
    <row r="2" spans="1:9" ht="15.75" x14ac:dyDescent="0.25">
      <c r="A2" s="151" t="s">
        <v>10</v>
      </c>
      <c r="B2" s="151"/>
      <c r="C2" s="151"/>
      <c r="D2" s="151"/>
      <c r="E2" s="151"/>
      <c r="F2" s="151"/>
      <c r="G2" s="151"/>
      <c r="H2" s="151"/>
      <c r="I2" s="151"/>
    </row>
    <row r="3" spans="1:9" ht="15.75" x14ac:dyDescent="0.25">
      <c r="A3" s="151" t="s">
        <v>395</v>
      </c>
      <c r="B3" s="151"/>
      <c r="C3" s="151"/>
      <c r="D3" s="151"/>
      <c r="E3" s="151"/>
      <c r="F3" s="151"/>
      <c r="G3" s="151"/>
      <c r="H3" s="151"/>
      <c r="I3" s="151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39.75" customHeight="1" x14ac:dyDescent="0.25">
      <c r="A5" s="127" t="s">
        <v>0</v>
      </c>
      <c r="B5" s="127" t="s">
        <v>23</v>
      </c>
      <c r="C5" s="127"/>
      <c r="D5" s="128" t="s">
        <v>69</v>
      </c>
      <c r="E5" s="127" t="s">
        <v>62</v>
      </c>
      <c r="F5" s="128" t="s">
        <v>63</v>
      </c>
      <c r="G5" s="127" t="s">
        <v>24</v>
      </c>
      <c r="H5" s="127" t="s">
        <v>25</v>
      </c>
      <c r="I5" s="127" t="s">
        <v>250</v>
      </c>
    </row>
    <row r="6" spans="1:9" ht="12" customHeight="1" x14ac:dyDescent="0.25">
      <c r="A6" s="129">
        <v>1</v>
      </c>
      <c r="B6" s="129">
        <v>2</v>
      </c>
      <c r="C6" s="129"/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</row>
    <row r="7" spans="1:9" s="107" customFormat="1" ht="30.75" customHeight="1" x14ac:dyDescent="0.25">
      <c r="A7" s="106">
        <v>1</v>
      </c>
      <c r="B7" s="22" t="s">
        <v>36</v>
      </c>
      <c r="C7" s="22" t="s">
        <v>269</v>
      </c>
      <c r="D7" s="22" t="s">
        <v>74</v>
      </c>
      <c r="E7" s="106" t="s">
        <v>61</v>
      </c>
      <c r="F7" s="22" t="s">
        <v>70</v>
      </c>
      <c r="G7" s="22" t="s">
        <v>64</v>
      </c>
      <c r="H7" s="22" t="s">
        <v>31</v>
      </c>
      <c r="I7" s="22" t="s">
        <v>287</v>
      </c>
    </row>
    <row r="8" spans="1:9" s="107" customFormat="1" ht="30.75" customHeight="1" x14ac:dyDescent="0.25">
      <c r="A8" s="106">
        <v>2</v>
      </c>
      <c r="B8" s="22" t="s">
        <v>37</v>
      </c>
      <c r="C8" s="22" t="s">
        <v>268</v>
      </c>
      <c r="D8" s="22" t="s">
        <v>270</v>
      </c>
      <c r="E8" s="106" t="s">
        <v>61</v>
      </c>
      <c r="F8" s="22" t="s">
        <v>70</v>
      </c>
      <c r="G8" s="22" t="s">
        <v>64</v>
      </c>
      <c r="H8" s="22" t="s">
        <v>31</v>
      </c>
      <c r="I8" s="22" t="s">
        <v>287</v>
      </c>
    </row>
    <row r="9" spans="1:9" s="107" customFormat="1" ht="30.75" customHeight="1" x14ac:dyDescent="0.25">
      <c r="A9" s="106">
        <v>3</v>
      </c>
      <c r="B9" s="22" t="s">
        <v>38</v>
      </c>
      <c r="C9" s="22" t="s">
        <v>271</v>
      </c>
      <c r="D9" s="22" t="s">
        <v>71</v>
      </c>
      <c r="E9" s="106" t="s">
        <v>61</v>
      </c>
      <c r="F9" s="22" t="s">
        <v>72</v>
      </c>
      <c r="G9" s="22" t="s">
        <v>64</v>
      </c>
      <c r="H9" s="22" t="s">
        <v>31</v>
      </c>
      <c r="I9" s="22" t="s">
        <v>287</v>
      </c>
    </row>
    <row r="10" spans="1:9" s="107" customFormat="1" ht="30.75" customHeight="1" x14ac:dyDescent="0.25">
      <c r="A10" s="106">
        <v>4</v>
      </c>
      <c r="B10" s="22" t="s">
        <v>272</v>
      </c>
      <c r="C10" s="22" t="s">
        <v>327</v>
      </c>
      <c r="D10" s="22" t="s">
        <v>328</v>
      </c>
      <c r="E10" s="106" t="s">
        <v>61</v>
      </c>
      <c r="F10" s="22" t="s">
        <v>72</v>
      </c>
      <c r="G10" s="22" t="s">
        <v>64</v>
      </c>
      <c r="H10" s="22" t="s">
        <v>31</v>
      </c>
      <c r="I10" s="22" t="s">
        <v>287</v>
      </c>
    </row>
    <row r="11" spans="1:9" s="107" customFormat="1" ht="30.75" customHeight="1" x14ac:dyDescent="0.25">
      <c r="A11" s="106">
        <v>5</v>
      </c>
      <c r="B11" s="22" t="s">
        <v>251</v>
      </c>
      <c r="C11" s="108" t="s">
        <v>273</v>
      </c>
      <c r="D11" s="109" t="s">
        <v>274</v>
      </c>
      <c r="E11" s="106" t="s">
        <v>61</v>
      </c>
      <c r="F11" s="22" t="s">
        <v>72</v>
      </c>
      <c r="G11" s="22" t="s">
        <v>64</v>
      </c>
      <c r="H11" s="22" t="s">
        <v>31</v>
      </c>
      <c r="I11" s="22" t="s">
        <v>287</v>
      </c>
    </row>
    <row r="12" spans="1:9" s="107" customFormat="1" ht="30.75" customHeight="1" x14ac:dyDescent="0.25">
      <c r="A12" s="106">
        <v>6</v>
      </c>
      <c r="B12" s="110" t="s">
        <v>39</v>
      </c>
      <c r="C12" s="22" t="s">
        <v>275</v>
      </c>
      <c r="D12" s="22" t="s">
        <v>73</v>
      </c>
      <c r="E12" s="106" t="s">
        <v>61</v>
      </c>
      <c r="F12" s="22" t="s">
        <v>70</v>
      </c>
      <c r="G12" s="22" t="s">
        <v>64</v>
      </c>
      <c r="H12" s="22" t="s">
        <v>33</v>
      </c>
      <c r="I12" s="22" t="s">
        <v>287</v>
      </c>
    </row>
    <row r="13" spans="1:9" s="107" customFormat="1" ht="30.75" customHeight="1" x14ac:dyDescent="0.25">
      <c r="A13" s="106">
        <v>7</v>
      </c>
      <c r="B13" s="22" t="s">
        <v>40</v>
      </c>
      <c r="C13" s="111" t="s">
        <v>276</v>
      </c>
      <c r="D13" s="22" t="s">
        <v>75</v>
      </c>
      <c r="E13" s="106" t="s">
        <v>61</v>
      </c>
      <c r="F13" s="22" t="s">
        <v>76</v>
      </c>
      <c r="G13" s="22" t="s">
        <v>64</v>
      </c>
      <c r="H13" s="22" t="s">
        <v>33</v>
      </c>
      <c r="I13" s="22" t="s">
        <v>287</v>
      </c>
    </row>
    <row r="14" spans="1:9" s="107" customFormat="1" ht="30.75" customHeight="1" x14ac:dyDescent="0.25">
      <c r="A14" s="106">
        <v>8</v>
      </c>
      <c r="B14" s="22" t="s">
        <v>41</v>
      </c>
      <c r="C14" s="112" t="s">
        <v>277</v>
      </c>
      <c r="D14" s="22" t="s">
        <v>78</v>
      </c>
      <c r="E14" s="106" t="s">
        <v>42</v>
      </c>
      <c r="F14" s="22" t="s">
        <v>70</v>
      </c>
      <c r="G14" s="22" t="s">
        <v>64</v>
      </c>
      <c r="H14" s="22" t="s">
        <v>33</v>
      </c>
      <c r="I14" s="22" t="s">
        <v>280</v>
      </c>
    </row>
    <row r="15" spans="1:9" s="107" customFormat="1" ht="30.75" customHeight="1" x14ac:dyDescent="0.25">
      <c r="A15" s="106">
        <v>9</v>
      </c>
      <c r="B15" s="22" t="s">
        <v>43</v>
      </c>
      <c r="C15" s="111" t="s">
        <v>278</v>
      </c>
      <c r="D15" s="22" t="s">
        <v>79</v>
      </c>
      <c r="E15" s="106" t="s">
        <v>61</v>
      </c>
      <c r="F15" s="22" t="s">
        <v>76</v>
      </c>
      <c r="G15" s="22" t="s">
        <v>64</v>
      </c>
      <c r="H15" s="22" t="s">
        <v>33</v>
      </c>
      <c r="I15" s="22" t="s">
        <v>287</v>
      </c>
    </row>
    <row r="16" spans="1:9" s="107" customFormat="1" ht="30.75" customHeight="1" x14ac:dyDescent="0.25">
      <c r="A16" s="106">
        <v>10</v>
      </c>
      <c r="B16" s="22" t="s">
        <v>252</v>
      </c>
      <c r="C16" s="112" t="s">
        <v>279</v>
      </c>
      <c r="D16" s="22" t="s">
        <v>281</v>
      </c>
      <c r="E16" s="106" t="s">
        <v>61</v>
      </c>
      <c r="F16" s="22" t="s">
        <v>80</v>
      </c>
      <c r="G16" s="22" t="s">
        <v>64</v>
      </c>
      <c r="H16" s="22" t="s">
        <v>33</v>
      </c>
      <c r="I16" s="22" t="s">
        <v>287</v>
      </c>
    </row>
    <row r="17" spans="1:9" s="107" customFormat="1" ht="30.75" customHeight="1" x14ac:dyDescent="0.25">
      <c r="A17" s="106">
        <v>11</v>
      </c>
      <c r="B17" s="22" t="s">
        <v>44</v>
      </c>
      <c r="C17" s="22" t="s">
        <v>282</v>
      </c>
      <c r="D17" s="22" t="s">
        <v>81</v>
      </c>
      <c r="E17" s="106" t="s">
        <v>61</v>
      </c>
      <c r="F17" s="22" t="s">
        <v>76</v>
      </c>
      <c r="G17" s="22" t="s">
        <v>64</v>
      </c>
      <c r="H17" s="22" t="s">
        <v>66</v>
      </c>
      <c r="I17" s="22" t="s">
        <v>283</v>
      </c>
    </row>
    <row r="18" spans="1:9" s="107" customFormat="1" ht="30.75" customHeight="1" x14ac:dyDescent="0.25">
      <c r="A18" s="106">
        <v>12</v>
      </c>
      <c r="B18" s="22" t="s">
        <v>45</v>
      </c>
      <c r="C18" s="22" t="s">
        <v>325</v>
      </c>
      <c r="D18" s="22" t="s">
        <v>326</v>
      </c>
      <c r="E18" s="106" t="s">
        <v>61</v>
      </c>
      <c r="F18" s="22" t="s">
        <v>76</v>
      </c>
      <c r="G18" s="22" t="s">
        <v>64</v>
      </c>
      <c r="H18" s="22" t="s">
        <v>66</v>
      </c>
      <c r="I18" s="22" t="s">
        <v>287</v>
      </c>
    </row>
    <row r="19" spans="1:9" s="107" customFormat="1" ht="30.75" customHeight="1" x14ac:dyDescent="0.25">
      <c r="A19" s="106">
        <v>13</v>
      </c>
      <c r="B19" s="37" t="s">
        <v>46</v>
      </c>
      <c r="C19" s="22" t="s">
        <v>286</v>
      </c>
      <c r="D19" s="22" t="s">
        <v>84</v>
      </c>
      <c r="E19" s="106" t="s">
        <v>61</v>
      </c>
      <c r="F19" s="22" t="s">
        <v>70</v>
      </c>
      <c r="G19" s="22" t="s">
        <v>64</v>
      </c>
      <c r="H19" s="22" t="s">
        <v>66</v>
      </c>
      <c r="I19" s="22" t="s">
        <v>355</v>
      </c>
    </row>
    <row r="20" spans="1:9" s="107" customFormat="1" ht="30.75" customHeight="1" x14ac:dyDescent="0.25">
      <c r="A20" s="106">
        <v>14</v>
      </c>
      <c r="B20" s="22" t="s">
        <v>46</v>
      </c>
      <c r="C20" s="22" t="s">
        <v>286</v>
      </c>
      <c r="D20" s="22" t="s">
        <v>84</v>
      </c>
      <c r="E20" s="106" t="s">
        <v>61</v>
      </c>
      <c r="F20" s="22" t="s">
        <v>70</v>
      </c>
      <c r="G20" s="22" t="s">
        <v>64</v>
      </c>
      <c r="H20" s="22" t="s">
        <v>66</v>
      </c>
      <c r="I20" s="22" t="s">
        <v>287</v>
      </c>
    </row>
    <row r="21" spans="1:9" s="107" customFormat="1" ht="30.75" customHeight="1" x14ac:dyDescent="0.25">
      <c r="A21" s="106">
        <v>15</v>
      </c>
      <c r="B21" s="22" t="s">
        <v>47</v>
      </c>
      <c r="C21" s="22" t="s">
        <v>288</v>
      </c>
      <c r="D21" s="22" t="s">
        <v>85</v>
      </c>
      <c r="E21" s="106" t="s">
        <v>61</v>
      </c>
      <c r="F21" s="22" t="s">
        <v>80</v>
      </c>
      <c r="G21" s="22" t="s">
        <v>64</v>
      </c>
      <c r="H21" s="22" t="s">
        <v>66</v>
      </c>
      <c r="I21" s="22" t="s">
        <v>285</v>
      </c>
    </row>
    <row r="22" spans="1:9" s="107" customFormat="1" ht="30.75" customHeight="1" x14ac:dyDescent="0.25">
      <c r="A22" s="106">
        <v>16</v>
      </c>
      <c r="B22" s="22" t="s">
        <v>91</v>
      </c>
      <c r="C22" s="113" t="s">
        <v>289</v>
      </c>
      <c r="D22" s="22" t="s">
        <v>86</v>
      </c>
      <c r="E22" s="106" t="s">
        <v>61</v>
      </c>
      <c r="F22" s="22" t="s">
        <v>70</v>
      </c>
      <c r="G22" s="22" t="s">
        <v>64</v>
      </c>
      <c r="H22" s="22" t="s">
        <v>32</v>
      </c>
      <c r="I22" s="22" t="s">
        <v>287</v>
      </c>
    </row>
    <row r="23" spans="1:9" s="107" customFormat="1" ht="30.75" customHeight="1" x14ac:dyDescent="0.25">
      <c r="A23" s="106">
        <v>17</v>
      </c>
      <c r="B23" s="110" t="s">
        <v>253</v>
      </c>
      <c r="C23" s="22" t="s">
        <v>292</v>
      </c>
      <c r="D23" s="22" t="s">
        <v>293</v>
      </c>
      <c r="E23" s="114" t="s">
        <v>294</v>
      </c>
      <c r="F23" s="22" t="s">
        <v>70</v>
      </c>
      <c r="G23" s="22" t="s">
        <v>64</v>
      </c>
      <c r="H23" s="22" t="s">
        <v>32</v>
      </c>
      <c r="I23" s="22" t="s">
        <v>287</v>
      </c>
    </row>
    <row r="24" spans="1:9" s="107" customFormat="1" ht="30.75" customHeight="1" x14ac:dyDescent="0.25">
      <c r="A24" s="106">
        <v>18</v>
      </c>
      <c r="B24" s="22" t="s">
        <v>48</v>
      </c>
      <c r="C24" s="113" t="s">
        <v>290</v>
      </c>
      <c r="D24" s="22" t="s">
        <v>87</v>
      </c>
      <c r="E24" s="106" t="s">
        <v>61</v>
      </c>
      <c r="F24" s="22" t="s">
        <v>88</v>
      </c>
      <c r="G24" s="22" t="s">
        <v>64</v>
      </c>
      <c r="H24" s="22" t="s">
        <v>32</v>
      </c>
      <c r="I24" s="22" t="s">
        <v>287</v>
      </c>
    </row>
    <row r="25" spans="1:9" s="107" customFormat="1" ht="30.75" customHeight="1" x14ac:dyDescent="0.25">
      <c r="A25" s="106">
        <v>19</v>
      </c>
      <c r="B25" s="22" t="s">
        <v>89</v>
      </c>
      <c r="C25" s="113" t="s">
        <v>291</v>
      </c>
      <c r="D25" s="22" t="s">
        <v>90</v>
      </c>
      <c r="E25" s="106" t="s">
        <v>61</v>
      </c>
      <c r="F25" s="22" t="s">
        <v>70</v>
      </c>
      <c r="G25" s="22" t="s">
        <v>64</v>
      </c>
      <c r="H25" s="22" t="s">
        <v>32</v>
      </c>
      <c r="I25" s="22" t="s">
        <v>287</v>
      </c>
    </row>
    <row r="26" spans="1:9" s="107" customFormat="1" ht="30.75" customHeight="1" x14ac:dyDescent="0.25">
      <c r="A26" s="106">
        <v>20</v>
      </c>
      <c r="B26" s="22" t="s">
        <v>341</v>
      </c>
      <c r="C26" s="115" t="s">
        <v>345</v>
      </c>
      <c r="D26" s="22" t="s">
        <v>346</v>
      </c>
      <c r="E26" s="106" t="s">
        <v>61</v>
      </c>
      <c r="F26" s="22" t="s">
        <v>76</v>
      </c>
      <c r="G26" s="22" t="s">
        <v>64</v>
      </c>
      <c r="H26" s="22" t="s">
        <v>32</v>
      </c>
      <c r="I26" s="22" t="s">
        <v>287</v>
      </c>
    </row>
    <row r="27" spans="1:9" s="107" customFormat="1" ht="30.75" customHeight="1" x14ac:dyDescent="0.25">
      <c r="A27" s="106">
        <v>21</v>
      </c>
      <c r="B27" s="22" t="s">
        <v>49</v>
      </c>
      <c r="C27" s="112" t="s">
        <v>295</v>
      </c>
      <c r="D27" s="22" t="s">
        <v>92</v>
      </c>
      <c r="E27" s="106" t="s">
        <v>61</v>
      </c>
      <c r="F27" s="22" t="s">
        <v>76</v>
      </c>
      <c r="G27" s="22" t="s">
        <v>64</v>
      </c>
      <c r="H27" s="22" t="s">
        <v>34</v>
      </c>
      <c r="I27" s="22" t="s">
        <v>287</v>
      </c>
    </row>
    <row r="28" spans="1:9" s="107" customFormat="1" ht="30.75" customHeight="1" x14ac:dyDescent="0.25">
      <c r="A28" s="106">
        <v>22</v>
      </c>
      <c r="B28" s="110" t="s">
        <v>347</v>
      </c>
      <c r="C28" s="22" t="s">
        <v>348</v>
      </c>
      <c r="D28" s="22" t="s">
        <v>352</v>
      </c>
      <c r="E28" s="114" t="s">
        <v>61</v>
      </c>
      <c r="F28" s="22" t="s">
        <v>80</v>
      </c>
      <c r="G28" s="22" t="s">
        <v>64</v>
      </c>
      <c r="H28" s="22" t="s">
        <v>34</v>
      </c>
      <c r="I28" s="22" t="s">
        <v>287</v>
      </c>
    </row>
    <row r="29" spans="1:9" s="107" customFormat="1" ht="30.75" customHeight="1" x14ac:dyDescent="0.25">
      <c r="A29" s="106">
        <v>23</v>
      </c>
      <c r="B29" s="22" t="s">
        <v>349</v>
      </c>
      <c r="C29" s="22" t="s">
        <v>350</v>
      </c>
      <c r="D29" s="22" t="s">
        <v>351</v>
      </c>
      <c r="E29" s="106" t="s">
        <v>61</v>
      </c>
      <c r="F29" s="22" t="s">
        <v>76</v>
      </c>
      <c r="G29" s="22" t="s">
        <v>64</v>
      </c>
      <c r="H29" s="22" t="s">
        <v>34</v>
      </c>
      <c r="I29" s="22" t="s">
        <v>287</v>
      </c>
    </row>
    <row r="30" spans="1:9" s="107" customFormat="1" ht="30.75" customHeight="1" x14ac:dyDescent="0.25">
      <c r="A30" s="106">
        <v>24</v>
      </c>
      <c r="B30" s="22" t="s">
        <v>50</v>
      </c>
      <c r="C30" s="111" t="s">
        <v>296</v>
      </c>
      <c r="D30" s="22" t="s">
        <v>93</v>
      </c>
      <c r="E30" s="106" t="s">
        <v>61</v>
      </c>
      <c r="F30" s="22" t="s">
        <v>70</v>
      </c>
      <c r="G30" s="22" t="s">
        <v>64</v>
      </c>
      <c r="H30" s="22" t="s">
        <v>34</v>
      </c>
      <c r="I30" s="22" t="s">
        <v>287</v>
      </c>
    </row>
    <row r="31" spans="1:9" s="107" customFormat="1" ht="30.75" customHeight="1" x14ac:dyDescent="0.25">
      <c r="A31" s="106">
        <v>25</v>
      </c>
      <c r="B31" s="110" t="s">
        <v>254</v>
      </c>
      <c r="C31" s="112" t="s">
        <v>297</v>
      </c>
      <c r="D31" s="22" t="s">
        <v>298</v>
      </c>
      <c r="E31" s="106" t="s">
        <v>61</v>
      </c>
      <c r="F31" s="22" t="s">
        <v>80</v>
      </c>
      <c r="G31" s="22" t="s">
        <v>64</v>
      </c>
      <c r="H31" s="22" t="s">
        <v>34</v>
      </c>
      <c r="I31" s="22" t="s">
        <v>287</v>
      </c>
    </row>
    <row r="32" spans="1:9" s="107" customFormat="1" ht="30.75" customHeight="1" x14ac:dyDescent="0.25">
      <c r="A32" s="106">
        <v>26</v>
      </c>
      <c r="B32" s="37" t="s">
        <v>51</v>
      </c>
      <c r="C32" s="22" t="s">
        <v>299</v>
      </c>
      <c r="D32" s="22" t="s">
        <v>94</v>
      </c>
      <c r="E32" s="106" t="s">
        <v>61</v>
      </c>
      <c r="F32" s="22" t="s">
        <v>80</v>
      </c>
      <c r="G32" s="22" t="s">
        <v>64</v>
      </c>
      <c r="H32" s="22" t="s">
        <v>67</v>
      </c>
      <c r="I32" s="22" t="s">
        <v>287</v>
      </c>
    </row>
    <row r="33" spans="1:9" s="107" customFormat="1" ht="30.75" customHeight="1" x14ac:dyDescent="0.25">
      <c r="A33" s="106">
        <v>27</v>
      </c>
      <c r="B33" s="37" t="s">
        <v>330</v>
      </c>
      <c r="C33" s="22" t="s">
        <v>329</v>
      </c>
      <c r="D33" s="22" t="s">
        <v>98</v>
      </c>
      <c r="E33" s="106" t="s">
        <v>61</v>
      </c>
      <c r="F33" s="22" t="s">
        <v>70</v>
      </c>
      <c r="G33" s="22" t="s">
        <v>64</v>
      </c>
      <c r="H33" s="22" t="s">
        <v>67</v>
      </c>
      <c r="I33" s="22" t="s">
        <v>280</v>
      </c>
    </row>
    <row r="34" spans="1:9" s="107" customFormat="1" ht="30.75" customHeight="1" x14ac:dyDescent="0.25">
      <c r="A34" s="106">
        <v>28</v>
      </c>
      <c r="B34" s="37" t="s">
        <v>52</v>
      </c>
      <c r="C34" s="22" t="s">
        <v>300</v>
      </c>
      <c r="D34" s="22" t="s">
        <v>95</v>
      </c>
      <c r="E34" s="106" t="s">
        <v>61</v>
      </c>
      <c r="F34" s="22" t="s">
        <v>70</v>
      </c>
      <c r="G34" s="22" t="s">
        <v>64</v>
      </c>
      <c r="H34" s="22" t="s">
        <v>67</v>
      </c>
      <c r="I34" s="22" t="s">
        <v>287</v>
      </c>
    </row>
    <row r="35" spans="1:9" s="107" customFormat="1" ht="30.75" customHeight="1" x14ac:dyDescent="0.25">
      <c r="A35" s="106">
        <v>29</v>
      </c>
      <c r="B35" s="37" t="s">
        <v>96</v>
      </c>
      <c r="C35" s="22" t="s">
        <v>301</v>
      </c>
      <c r="D35" s="22" t="s">
        <v>97</v>
      </c>
      <c r="E35" s="106" t="s">
        <v>61</v>
      </c>
      <c r="F35" s="22" t="s">
        <v>70</v>
      </c>
      <c r="G35" s="22" t="s">
        <v>64</v>
      </c>
      <c r="H35" s="22" t="s">
        <v>67</v>
      </c>
      <c r="I35" s="22" t="s">
        <v>287</v>
      </c>
    </row>
    <row r="36" spans="1:9" s="107" customFormat="1" ht="30.75" customHeight="1" x14ac:dyDescent="0.25">
      <c r="A36" s="106">
        <v>30</v>
      </c>
      <c r="B36" s="37" t="s">
        <v>255</v>
      </c>
      <c r="C36" s="22" t="s">
        <v>302</v>
      </c>
      <c r="D36" s="22" t="s">
        <v>98</v>
      </c>
      <c r="E36" s="106" t="s">
        <v>42</v>
      </c>
      <c r="F36" s="22" t="s">
        <v>88</v>
      </c>
      <c r="G36" s="22" t="s">
        <v>64</v>
      </c>
      <c r="H36" s="22" t="s">
        <v>67</v>
      </c>
      <c r="I36" s="22" t="s">
        <v>280</v>
      </c>
    </row>
    <row r="37" spans="1:9" s="107" customFormat="1" ht="30.75" customHeight="1" x14ac:dyDescent="0.25">
      <c r="A37" s="106">
        <v>31</v>
      </c>
      <c r="B37" s="37" t="s">
        <v>256</v>
      </c>
      <c r="C37" s="22" t="s">
        <v>303</v>
      </c>
      <c r="D37" s="22" t="s">
        <v>304</v>
      </c>
      <c r="E37" s="106" t="s">
        <v>42</v>
      </c>
      <c r="F37" s="22" t="s">
        <v>76</v>
      </c>
      <c r="G37" s="22" t="s">
        <v>64</v>
      </c>
      <c r="H37" s="22" t="s">
        <v>67</v>
      </c>
      <c r="I37" s="22" t="s">
        <v>280</v>
      </c>
    </row>
    <row r="38" spans="1:9" s="119" customFormat="1" ht="30.75" customHeight="1" x14ac:dyDescent="0.25">
      <c r="A38" s="116">
        <v>32</v>
      </c>
      <c r="B38" s="117" t="s">
        <v>257</v>
      </c>
      <c r="C38" s="22" t="s">
        <v>331</v>
      </c>
      <c r="D38" s="22" t="s">
        <v>332</v>
      </c>
      <c r="E38" s="116" t="s">
        <v>42</v>
      </c>
      <c r="F38" s="118" t="s">
        <v>99</v>
      </c>
      <c r="G38" s="118" t="s">
        <v>64</v>
      </c>
      <c r="H38" s="118" t="s">
        <v>67</v>
      </c>
      <c r="I38" s="22" t="s">
        <v>287</v>
      </c>
    </row>
    <row r="39" spans="1:9" s="107" customFormat="1" ht="30.75" customHeight="1" x14ac:dyDescent="0.25">
      <c r="A39" s="106">
        <v>33</v>
      </c>
      <c r="B39" s="37" t="s">
        <v>53</v>
      </c>
      <c r="C39" s="22" t="s">
        <v>305</v>
      </c>
      <c r="D39" s="22" t="s">
        <v>100</v>
      </c>
      <c r="E39" s="106" t="s">
        <v>61</v>
      </c>
      <c r="F39" s="22" t="s">
        <v>80</v>
      </c>
      <c r="G39" s="22" t="s">
        <v>64</v>
      </c>
      <c r="H39" s="22" t="s">
        <v>67</v>
      </c>
      <c r="I39" s="22" t="s">
        <v>287</v>
      </c>
    </row>
    <row r="40" spans="1:9" s="107" customFormat="1" ht="30.75" customHeight="1" x14ac:dyDescent="0.25">
      <c r="A40" s="106">
        <v>34</v>
      </c>
      <c r="B40" s="37" t="s">
        <v>258</v>
      </c>
      <c r="C40" s="22" t="s">
        <v>333</v>
      </c>
      <c r="D40" s="22" t="s">
        <v>334</v>
      </c>
      <c r="E40" s="106" t="s">
        <v>61</v>
      </c>
      <c r="F40" s="22" t="s">
        <v>80</v>
      </c>
      <c r="G40" s="22" t="s">
        <v>64</v>
      </c>
      <c r="H40" s="22" t="s">
        <v>67</v>
      </c>
      <c r="I40" s="22" t="s">
        <v>287</v>
      </c>
    </row>
    <row r="41" spans="1:9" s="107" customFormat="1" ht="30.75" customHeight="1" x14ac:dyDescent="0.25">
      <c r="A41" s="106">
        <v>35</v>
      </c>
      <c r="B41" s="37" t="s">
        <v>259</v>
      </c>
      <c r="C41" s="22" t="s">
        <v>335</v>
      </c>
      <c r="D41" s="22" t="s">
        <v>336</v>
      </c>
      <c r="E41" s="106" t="s">
        <v>61</v>
      </c>
      <c r="F41" s="22" t="s">
        <v>80</v>
      </c>
      <c r="G41" s="22" t="s">
        <v>64</v>
      </c>
      <c r="H41" s="22" t="s">
        <v>67</v>
      </c>
      <c r="I41" s="22" t="s">
        <v>287</v>
      </c>
    </row>
    <row r="42" spans="1:9" s="107" customFormat="1" ht="30.75" customHeight="1" x14ac:dyDescent="0.25">
      <c r="A42" s="106">
        <v>36</v>
      </c>
      <c r="B42" s="37" t="s">
        <v>101</v>
      </c>
      <c r="C42" s="22" t="s">
        <v>306</v>
      </c>
      <c r="D42" s="22" t="s">
        <v>102</v>
      </c>
      <c r="E42" s="106" t="s">
        <v>42</v>
      </c>
      <c r="F42" s="22" t="s">
        <v>76</v>
      </c>
      <c r="G42" s="22" t="s">
        <v>64</v>
      </c>
      <c r="H42" s="22" t="s">
        <v>29</v>
      </c>
      <c r="I42" s="22" t="s">
        <v>280</v>
      </c>
    </row>
    <row r="43" spans="1:9" s="107" customFormat="1" ht="30.75" customHeight="1" x14ac:dyDescent="0.25">
      <c r="A43" s="106">
        <v>37</v>
      </c>
      <c r="B43" s="37" t="s">
        <v>260</v>
      </c>
      <c r="C43" s="22" t="s">
        <v>307</v>
      </c>
      <c r="D43" s="22" t="s">
        <v>308</v>
      </c>
      <c r="E43" s="106" t="s">
        <v>61</v>
      </c>
      <c r="F43" s="22" t="s">
        <v>80</v>
      </c>
      <c r="G43" s="22" t="s">
        <v>64</v>
      </c>
      <c r="H43" s="22" t="s">
        <v>29</v>
      </c>
      <c r="I43" s="22" t="s">
        <v>287</v>
      </c>
    </row>
    <row r="44" spans="1:9" s="107" customFormat="1" ht="30.75" customHeight="1" x14ac:dyDescent="0.25">
      <c r="A44" s="106">
        <v>38</v>
      </c>
      <c r="B44" s="37" t="s">
        <v>261</v>
      </c>
      <c r="C44" s="22" t="s">
        <v>309</v>
      </c>
      <c r="D44" s="22" t="s">
        <v>310</v>
      </c>
      <c r="E44" s="106" t="s">
        <v>42</v>
      </c>
      <c r="F44" s="22" t="s">
        <v>76</v>
      </c>
      <c r="G44" s="22" t="s">
        <v>64</v>
      </c>
      <c r="H44" s="22" t="s">
        <v>29</v>
      </c>
      <c r="I44" s="22" t="s">
        <v>287</v>
      </c>
    </row>
    <row r="45" spans="1:9" s="107" customFormat="1" ht="30.75" customHeight="1" x14ac:dyDescent="0.25">
      <c r="A45" s="106">
        <v>39</v>
      </c>
      <c r="B45" s="37" t="s">
        <v>103</v>
      </c>
      <c r="C45" s="22" t="s">
        <v>311</v>
      </c>
      <c r="D45" s="22" t="s">
        <v>104</v>
      </c>
      <c r="E45" s="106" t="s">
        <v>61</v>
      </c>
      <c r="F45" s="22" t="s">
        <v>70</v>
      </c>
      <c r="G45" s="22" t="s">
        <v>64</v>
      </c>
      <c r="H45" s="22" t="s">
        <v>29</v>
      </c>
      <c r="I45" s="22" t="s">
        <v>312</v>
      </c>
    </row>
    <row r="46" spans="1:9" s="107" customFormat="1" ht="30.75" customHeight="1" x14ac:dyDescent="0.25">
      <c r="A46" s="106">
        <v>40</v>
      </c>
      <c r="B46" s="37" t="s">
        <v>54</v>
      </c>
      <c r="C46" s="22" t="s">
        <v>337</v>
      </c>
      <c r="D46" s="22" t="s">
        <v>105</v>
      </c>
      <c r="E46" s="106" t="s">
        <v>61</v>
      </c>
      <c r="F46" s="22" t="s">
        <v>70</v>
      </c>
      <c r="G46" s="22" t="s">
        <v>64</v>
      </c>
      <c r="H46" s="22" t="s">
        <v>29</v>
      </c>
      <c r="I46" s="22" t="s">
        <v>287</v>
      </c>
    </row>
    <row r="47" spans="1:9" s="107" customFormat="1" ht="30.75" customHeight="1" x14ac:dyDescent="0.25">
      <c r="A47" s="106">
        <v>41</v>
      </c>
      <c r="B47" s="37" t="s">
        <v>55</v>
      </c>
      <c r="C47" s="108" t="s">
        <v>313</v>
      </c>
      <c r="D47" s="22" t="s">
        <v>106</v>
      </c>
      <c r="E47" s="106" t="s">
        <v>42</v>
      </c>
      <c r="F47" s="22" t="s">
        <v>80</v>
      </c>
      <c r="G47" s="22" t="s">
        <v>64</v>
      </c>
      <c r="H47" s="22" t="s">
        <v>35</v>
      </c>
      <c r="I47" s="22" t="s">
        <v>287</v>
      </c>
    </row>
    <row r="48" spans="1:9" s="107" customFormat="1" ht="30.75" customHeight="1" x14ac:dyDescent="0.25">
      <c r="A48" s="106">
        <v>42</v>
      </c>
      <c r="B48" s="37" t="s">
        <v>56</v>
      </c>
      <c r="C48" s="108" t="s">
        <v>314</v>
      </c>
      <c r="D48" s="22" t="s">
        <v>107</v>
      </c>
      <c r="E48" s="106" t="s">
        <v>42</v>
      </c>
      <c r="F48" s="22" t="s">
        <v>76</v>
      </c>
      <c r="G48" s="22" t="s">
        <v>64</v>
      </c>
      <c r="H48" s="22" t="s">
        <v>35</v>
      </c>
      <c r="I48" s="22" t="s">
        <v>287</v>
      </c>
    </row>
    <row r="49" spans="1:9" s="107" customFormat="1" ht="30.75" customHeight="1" x14ac:dyDescent="0.25">
      <c r="A49" s="106">
        <v>43</v>
      </c>
      <c r="B49" s="37" t="s">
        <v>262</v>
      </c>
      <c r="C49" s="108" t="s">
        <v>315</v>
      </c>
      <c r="D49" s="110" t="s">
        <v>316</v>
      </c>
      <c r="E49" s="106" t="s">
        <v>61</v>
      </c>
      <c r="F49" s="22" t="s">
        <v>70</v>
      </c>
      <c r="G49" s="22" t="s">
        <v>64</v>
      </c>
      <c r="H49" s="22" t="s">
        <v>35</v>
      </c>
      <c r="I49" s="22" t="s">
        <v>287</v>
      </c>
    </row>
    <row r="50" spans="1:9" s="107" customFormat="1" ht="30.75" customHeight="1" x14ac:dyDescent="0.25">
      <c r="A50" s="106">
        <v>44</v>
      </c>
      <c r="B50" s="37" t="s">
        <v>57</v>
      </c>
      <c r="C50" s="108" t="s">
        <v>317</v>
      </c>
      <c r="D50" s="22" t="s">
        <v>115</v>
      </c>
      <c r="E50" s="106" t="s">
        <v>42</v>
      </c>
      <c r="F50" s="22" t="s">
        <v>76</v>
      </c>
      <c r="G50" s="22" t="s">
        <v>64</v>
      </c>
      <c r="H50" s="22" t="s">
        <v>35</v>
      </c>
      <c r="I50" s="22" t="s">
        <v>287</v>
      </c>
    </row>
    <row r="51" spans="1:9" s="107" customFormat="1" ht="30.75" customHeight="1" x14ac:dyDescent="0.25">
      <c r="A51" s="106">
        <v>45</v>
      </c>
      <c r="B51" s="37" t="s">
        <v>263</v>
      </c>
      <c r="C51" s="108" t="s">
        <v>318</v>
      </c>
      <c r="D51" s="22" t="s">
        <v>319</v>
      </c>
      <c r="E51" s="106" t="s">
        <v>61</v>
      </c>
      <c r="F51" s="22" t="s">
        <v>70</v>
      </c>
      <c r="G51" s="22" t="s">
        <v>64</v>
      </c>
      <c r="H51" s="22" t="s">
        <v>35</v>
      </c>
      <c r="I51" s="22" t="s">
        <v>287</v>
      </c>
    </row>
    <row r="52" spans="1:9" s="107" customFormat="1" ht="30.75" customHeight="1" x14ac:dyDescent="0.25">
      <c r="A52" s="106">
        <v>46</v>
      </c>
      <c r="B52" s="37" t="s">
        <v>264</v>
      </c>
      <c r="C52" s="22" t="s">
        <v>320</v>
      </c>
      <c r="D52" s="22" t="s">
        <v>322</v>
      </c>
      <c r="E52" s="106" t="s">
        <v>42</v>
      </c>
      <c r="F52" s="22" t="s">
        <v>70</v>
      </c>
      <c r="G52" s="22" t="s">
        <v>64</v>
      </c>
      <c r="H52" s="22" t="s">
        <v>68</v>
      </c>
      <c r="I52" s="22" t="s">
        <v>280</v>
      </c>
    </row>
    <row r="53" spans="1:9" s="107" customFormat="1" ht="30.75" customHeight="1" x14ac:dyDescent="0.25">
      <c r="A53" s="106">
        <v>47</v>
      </c>
      <c r="B53" s="37" t="s">
        <v>58</v>
      </c>
      <c r="C53" s="22" t="s">
        <v>323</v>
      </c>
      <c r="D53" s="22" t="s">
        <v>116</v>
      </c>
      <c r="E53" s="106" t="s">
        <v>61</v>
      </c>
      <c r="F53" s="22" t="s">
        <v>70</v>
      </c>
      <c r="G53" s="22" t="s">
        <v>64</v>
      </c>
      <c r="H53" s="22" t="s">
        <v>68</v>
      </c>
      <c r="I53" s="22" t="s">
        <v>287</v>
      </c>
    </row>
    <row r="54" spans="1:9" s="107" customFormat="1" ht="30.75" customHeight="1" x14ac:dyDescent="0.25">
      <c r="A54" s="106">
        <v>48</v>
      </c>
      <c r="B54" s="37" t="s">
        <v>117</v>
      </c>
      <c r="C54" s="22" t="s">
        <v>324</v>
      </c>
      <c r="D54" s="22" t="s">
        <v>118</v>
      </c>
      <c r="E54" s="106" t="s">
        <v>61</v>
      </c>
      <c r="F54" s="22" t="s">
        <v>80</v>
      </c>
      <c r="G54" s="22" t="s">
        <v>64</v>
      </c>
      <c r="H54" s="22" t="s">
        <v>68</v>
      </c>
      <c r="I54" s="22" t="s">
        <v>287</v>
      </c>
    </row>
    <row r="55" spans="1:9" s="107" customFormat="1" ht="30.75" customHeight="1" x14ac:dyDescent="0.25">
      <c r="A55" s="106">
        <v>49</v>
      </c>
      <c r="B55" s="37" t="s">
        <v>265</v>
      </c>
      <c r="C55" s="22" t="s">
        <v>321</v>
      </c>
      <c r="D55" s="22" t="s">
        <v>119</v>
      </c>
      <c r="E55" s="106" t="s">
        <v>61</v>
      </c>
      <c r="F55" s="22" t="s">
        <v>70</v>
      </c>
      <c r="G55" s="22" t="s">
        <v>64</v>
      </c>
      <c r="H55" s="22" t="s">
        <v>68</v>
      </c>
      <c r="I55" s="22" t="s">
        <v>287</v>
      </c>
    </row>
    <row r="56" spans="1:9" s="107" customFormat="1" ht="30.75" customHeight="1" x14ac:dyDescent="0.25">
      <c r="A56" s="106">
        <v>50</v>
      </c>
      <c r="B56" s="37" t="s">
        <v>266</v>
      </c>
      <c r="C56" s="120" t="s">
        <v>342</v>
      </c>
      <c r="D56" s="22" t="s">
        <v>343</v>
      </c>
      <c r="E56" s="106" t="s">
        <v>61</v>
      </c>
      <c r="F56" s="22" t="s">
        <v>76</v>
      </c>
      <c r="G56" s="22" t="s">
        <v>64</v>
      </c>
      <c r="H56" s="22" t="s">
        <v>68</v>
      </c>
      <c r="I56" s="22" t="s">
        <v>287</v>
      </c>
    </row>
    <row r="57" spans="1:9" s="107" customFormat="1" ht="30.75" customHeight="1" x14ac:dyDescent="0.25">
      <c r="A57" s="106">
        <v>51</v>
      </c>
      <c r="B57" s="37" t="s">
        <v>120</v>
      </c>
      <c r="C57" s="22" t="s">
        <v>338</v>
      </c>
      <c r="D57" s="22" t="s">
        <v>121</v>
      </c>
      <c r="E57" s="106" t="s">
        <v>61</v>
      </c>
      <c r="F57" s="22" t="s">
        <v>76</v>
      </c>
      <c r="G57" s="22" t="s">
        <v>65</v>
      </c>
      <c r="H57" s="22" t="s">
        <v>33</v>
      </c>
      <c r="I57" s="22" t="s">
        <v>287</v>
      </c>
    </row>
    <row r="58" spans="1:9" s="107" customFormat="1" ht="30.75" customHeight="1" x14ac:dyDescent="0.25">
      <c r="A58" s="106">
        <v>52</v>
      </c>
      <c r="B58" s="37" t="s">
        <v>44</v>
      </c>
      <c r="C58" s="37" t="s">
        <v>282</v>
      </c>
      <c r="D58" s="22" t="s">
        <v>81</v>
      </c>
      <c r="E58" s="106" t="s">
        <v>61</v>
      </c>
      <c r="F58" s="22" t="s">
        <v>76</v>
      </c>
      <c r="G58" s="22" t="s">
        <v>65</v>
      </c>
      <c r="H58" s="22" t="s">
        <v>66</v>
      </c>
      <c r="I58" s="22" t="s">
        <v>287</v>
      </c>
    </row>
    <row r="59" spans="1:9" s="107" customFormat="1" ht="30.75" customHeight="1" x14ac:dyDescent="0.25">
      <c r="A59" s="106">
        <v>53</v>
      </c>
      <c r="B59" s="37" t="s">
        <v>59</v>
      </c>
      <c r="C59" s="22" t="s">
        <v>339</v>
      </c>
      <c r="D59" s="22" t="s">
        <v>122</v>
      </c>
      <c r="E59" s="106" t="s">
        <v>61</v>
      </c>
      <c r="F59" s="22" t="s">
        <v>80</v>
      </c>
      <c r="G59" s="22" t="s">
        <v>65</v>
      </c>
      <c r="H59" s="22" t="s">
        <v>68</v>
      </c>
      <c r="I59" s="22" t="s">
        <v>287</v>
      </c>
    </row>
    <row r="60" spans="1:9" s="107" customFormat="1" ht="30.75" customHeight="1" x14ac:dyDescent="0.25">
      <c r="A60" s="106">
        <v>54</v>
      </c>
      <c r="B60" s="37" t="s">
        <v>60</v>
      </c>
      <c r="C60" s="22" t="s">
        <v>340</v>
      </c>
      <c r="D60" s="22" t="s">
        <v>123</v>
      </c>
      <c r="E60" s="106" t="s">
        <v>61</v>
      </c>
      <c r="F60" s="22" t="s">
        <v>70</v>
      </c>
      <c r="G60" s="22" t="s">
        <v>65</v>
      </c>
      <c r="H60" s="22" t="s">
        <v>33</v>
      </c>
      <c r="I60" s="22" t="s">
        <v>287</v>
      </c>
    </row>
    <row r="61" spans="1:9" s="107" customFormat="1" ht="30.75" customHeight="1" x14ac:dyDescent="0.25">
      <c r="A61" s="106">
        <v>55</v>
      </c>
      <c r="B61" s="37" t="s">
        <v>51</v>
      </c>
      <c r="C61" s="22" t="s">
        <v>299</v>
      </c>
      <c r="D61" s="22" t="s">
        <v>94</v>
      </c>
      <c r="E61" s="106" t="s">
        <v>61</v>
      </c>
      <c r="F61" s="22" t="s">
        <v>80</v>
      </c>
      <c r="G61" s="22" t="s">
        <v>65</v>
      </c>
      <c r="H61" s="22" t="s">
        <v>344</v>
      </c>
      <c r="I61" s="22" t="s">
        <v>287</v>
      </c>
    </row>
    <row r="62" spans="1:9" s="107" customFormat="1" ht="30.75" customHeight="1" x14ac:dyDescent="0.25">
      <c r="A62" s="106">
        <v>56</v>
      </c>
      <c r="B62" s="37" t="s">
        <v>108</v>
      </c>
      <c r="C62" s="121" t="s">
        <v>411</v>
      </c>
      <c r="D62" s="22" t="s">
        <v>124</v>
      </c>
      <c r="E62" s="106" t="s">
        <v>42</v>
      </c>
      <c r="F62" s="22" t="s">
        <v>76</v>
      </c>
      <c r="G62" s="22" t="s">
        <v>114</v>
      </c>
      <c r="H62" s="22" t="s">
        <v>32</v>
      </c>
      <c r="I62" s="22" t="s">
        <v>280</v>
      </c>
    </row>
    <row r="63" spans="1:9" s="107" customFormat="1" ht="30.75" customHeight="1" x14ac:dyDescent="0.25">
      <c r="A63" s="106">
        <v>57</v>
      </c>
      <c r="B63" s="37" t="s">
        <v>125</v>
      </c>
      <c r="C63" s="121" t="s">
        <v>412</v>
      </c>
      <c r="D63" s="22" t="s">
        <v>127</v>
      </c>
      <c r="E63" s="106" t="s">
        <v>42</v>
      </c>
      <c r="F63" s="22" t="s">
        <v>126</v>
      </c>
      <c r="G63" s="22" t="s">
        <v>114</v>
      </c>
      <c r="H63" s="22" t="s">
        <v>33</v>
      </c>
      <c r="I63" s="22" t="s">
        <v>280</v>
      </c>
    </row>
    <row r="64" spans="1:9" s="107" customFormat="1" ht="30.75" customHeight="1" x14ac:dyDescent="0.25">
      <c r="A64" s="106">
        <v>58</v>
      </c>
      <c r="B64" s="37" t="s">
        <v>109</v>
      </c>
      <c r="C64" s="121" t="s">
        <v>413</v>
      </c>
      <c r="D64" s="22" t="s">
        <v>128</v>
      </c>
      <c r="E64" s="106" t="s">
        <v>42</v>
      </c>
      <c r="F64" s="22" t="s">
        <v>126</v>
      </c>
      <c r="G64" s="22" t="s">
        <v>114</v>
      </c>
      <c r="H64" s="22" t="s">
        <v>67</v>
      </c>
      <c r="I64" s="22" t="s">
        <v>353</v>
      </c>
    </row>
    <row r="65" spans="1:9" s="107" customFormat="1" ht="30.75" customHeight="1" x14ac:dyDescent="0.25">
      <c r="A65" s="106">
        <v>59</v>
      </c>
      <c r="B65" s="37" t="s">
        <v>110</v>
      </c>
      <c r="C65" s="121" t="s">
        <v>414</v>
      </c>
      <c r="D65" s="22" t="s">
        <v>129</v>
      </c>
      <c r="E65" s="106" t="s">
        <v>42</v>
      </c>
      <c r="F65" s="22" t="s">
        <v>76</v>
      </c>
      <c r="G65" s="22" t="s">
        <v>114</v>
      </c>
      <c r="H65" s="22" t="s">
        <v>68</v>
      </c>
      <c r="I65" s="22" t="s">
        <v>280</v>
      </c>
    </row>
    <row r="66" spans="1:9" s="107" customFormat="1" ht="30.75" customHeight="1" x14ac:dyDescent="0.25">
      <c r="A66" s="106">
        <v>60</v>
      </c>
      <c r="B66" s="37" t="s">
        <v>111</v>
      </c>
      <c r="C66" s="37">
        <v>510802</v>
      </c>
      <c r="D66" s="22" t="s">
        <v>130</v>
      </c>
      <c r="E66" s="106" t="s">
        <v>42</v>
      </c>
      <c r="F66" s="22" t="s">
        <v>126</v>
      </c>
      <c r="G66" s="22" t="s">
        <v>114</v>
      </c>
      <c r="H66" s="22" t="s">
        <v>66</v>
      </c>
      <c r="I66" s="22" t="s">
        <v>354</v>
      </c>
    </row>
    <row r="67" spans="1:9" s="107" customFormat="1" ht="30.75" customHeight="1" x14ac:dyDescent="0.25">
      <c r="A67" s="106">
        <v>61</v>
      </c>
      <c r="B67" s="37" t="s">
        <v>112</v>
      </c>
      <c r="C67" s="122" t="s">
        <v>415</v>
      </c>
      <c r="D67" s="22" t="s">
        <v>131</v>
      </c>
      <c r="E67" s="106" t="s">
        <v>42</v>
      </c>
      <c r="F67" s="22" t="s">
        <v>76</v>
      </c>
      <c r="G67" s="22" t="s">
        <v>114</v>
      </c>
      <c r="H67" s="22" t="s">
        <v>31</v>
      </c>
      <c r="I67" s="22" t="s">
        <v>280</v>
      </c>
    </row>
    <row r="68" spans="1:9" s="107" customFormat="1" ht="30.75" customHeight="1" x14ac:dyDescent="0.25">
      <c r="A68" s="106">
        <v>62</v>
      </c>
      <c r="B68" s="147" t="s">
        <v>113</v>
      </c>
      <c r="C68" s="121" t="s">
        <v>416</v>
      </c>
      <c r="D68" s="123" t="s">
        <v>132</v>
      </c>
      <c r="E68" s="142" t="s">
        <v>42</v>
      </c>
      <c r="F68" s="123" t="s">
        <v>76</v>
      </c>
      <c r="G68" s="123" t="s">
        <v>114</v>
      </c>
      <c r="H68" s="123" t="s">
        <v>68</v>
      </c>
      <c r="I68" s="123" t="s">
        <v>280</v>
      </c>
    </row>
    <row r="69" spans="1:9" s="107" customFormat="1" ht="28.5" customHeight="1" x14ac:dyDescent="0.25">
      <c r="A69" s="106">
        <v>63</v>
      </c>
      <c r="B69" s="22" t="s">
        <v>425</v>
      </c>
      <c r="C69" s="115" t="s">
        <v>430</v>
      </c>
      <c r="D69" s="22" t="s">
        <v>426</v>
      </c>
      <c r="E69" s="145" t="s">
        <v>61</v>
      </c>
      <c r="F69" s="22" t="s">
        <v>80</v>
      </c>
      <c r="G69" s="22" t="s">
        <v>136</v>
      </c>
      <c r="H69" s="22" t="s">
        <v>34</v>
      </c>
      <c r="I69" s="22" t="s">
        <v>355</v>
      </c>
    </row>
    <row r="70" spans="1:9" s="107" customFormat="1" ht="28.5" customHeight="1" x14ac:dyDescent="0.25">
      <c r="A70" s="145">
        <v>64</v>
      </c>
      <c r="B70" s="22" t="s">
        <v>82</v>
      </c>
      <c r="C70" s="22" t="s">
        <v>284</v>
      </c>
      <c r="D70" s="22" t="s">
        <v>83</v>
      </c>
      <c r="E70" s="106" t="s">
        <v>61</v>
      </c>
      <c r="F70" s="22" t="s">
        <v>76</v>
      </c>
      <c r="G70" s="22" t="s">
        <v>136</v>
      </c>
      <c r="H70" s="22" t="s">
        <v>66</v>
      </c>
      <c r="I70" s="22" t="s">
        <v>285</v>
      </c>
    </row>
    <row r="71" spans="1:9" s="107" customFormat="1" ht="28.5" customHeight="1" x14ac:dyDescent="0.25">
      <c r="A71" s="65"/>
      <c r="B71" s="146"/>
      <c r="C71" s="45"/>
      <c r="D71" s="45"/>
      <c r="E71" s="65"/>
      <c r="F71" s="45"/>
      <c r="G71" s="45"/>
      <c r="H71" s="45"/>
      <c r="I71" s="45"/>
    </row>
    <row r="72" spans="1:9" x14ac:dyDescent="0.25">
      <c r="A72" s="2"/>
      <c r="B72" s="11"/>
      <c r="C72" s="51"/>
      <c r="D72" s="2"/>
      <c r="E72" s="2"/>
      <c r="F72" s="2"/>
      <c r="G72" s="2"/>
      <c r="H72" s="2"/>
      <c r="I72" s="2"/>
    </row>
    <row r="73" spans="1:9" x14ac:dyDescent="0.25">
      <c r="A73" s="2"/>
      <c r="B73" s="5" t="s">
        <v>12</v>
      </c>
      <c r="C73" s="51"/>
      <c r="D73" s="2"/>
      <c r="E73" s="2"/>
      <c r="F73" s="162" t="s">
        <v>13</v>
      </c>
      <c r="G73" s="162"/>
      <c r="H73" s="162"/>
      <c r="I73" s="2"/>
    </row>
    <row r="74" spans="1:9" x14ac:dyDescent="0.25">
      <c r="A74" s="2"/>
      <c r="B74" s="5"/>
      <c r="C74" s="51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8" t="str">
        <f>'B. Rencana'!B25</f>
        <v>PUTU DODIK TRYANA</v>
      </c>
      <c r="C77" s="52"/>
      <c r="D77" s="2"/>
      <c r="E77" s="2"/>
      <c r="F77" s="165" t="s">
        <v>14</v>
      </c>
      <c r="G77" s="165"/>
      <c r="H77" s="165"/>
      <c r="I77" s="2"/>
    </row>
  </sheetData>
  <mergeCells count="5">
    <mergeCell ref="A1:I1"/>
    <mergeCell ref="A2:I2"/>
    <mergeCell ref="A3:I3"/>
    <mergeCell ref="F73:H73"/>
    <mergeCell ref="F77:H77"/>
  </mergeCells>
  <pageMargins left="0.7" right="0.7" top="0.75" bottom="0.75" header="0.3" footer="0.3"/>
  <pageSetup paperSize="10000" scale="75" orientation="landscape" horizontalDpi="0" verticalDpi="0" r:id="rId1"/>
  <rowBreaks count="3" manualBreakCount="3">
    <brk id="24" max="8" man="1"/>
    <brk id="46" max="8" man="1"/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A2" workbookViewId="0">
      <pane ySplit="5" topLeftCell="A70" activePane="bottomLeft" state="frozen"/>
      <selection activeCell="A2" sqref="A2"/>
      <selection pane="bottomLeft" activeCell="G17" sqref="G17"/>
    </sheetView>
  </sheetViews>
  <sheetFormatPr defaultRowHeight="15" x14ac:dyDescent="0.25"/>
  <cols>
    <col min="1" max="1" width="4.85546875" style="3" customWidth="1"/>
    <col min="2" max="2" width="32.140625" style="40" customWidth="1"/>
    <col min="3" max="3" width="16" style="38" bestFit="1" customWidth="1"/>
    <col min="4" max="4" width="7.28515625" style="42" bestFit="1" customWidth="1"/>
    <col min="5" max="5" width="6.42578125" style="2" bestFit="1" customWidth="1"/>
    <col min="6" max="7" width="11" style="3" bestFit="1" customWidth="1"/>
    <col min="8" max="8" width="7.7109375" style="2" bestFit="1" customWidth="1"/>
    <col min="9" max="9" width="8" style="3" bestFit="1" customWidth="1"/>
    <col min="10" max="10" width="8" style="94" customWidth="1"/>
    <col min="11" max="11" width="29" style="38" customWidth="1"/>
    <col min="12" max="12" width="14.85546875" style="2" customWidth="1"/>
    <col min="13" max="16384" width="9.140625" style="2"/>
  </cols>
  <sheetData>
    <row r="1" spans="1:12" x14ac:dyDescent="0.25">
      <c r="A1" s="165" t="s">
        <v>150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x14ac:dyDescent="0.25">
      <c r="A2" s="165" t="s">
        <v>151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x14ac:dyDescent="0.25">
      <c r="A3" s="165" t="s">
        <v>152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5" spans="1:12" ht="32.25" customHeight="1" x14ac:dyDescent="0.25">
      <c r="A5" s="152" t="s">
        <v>145</v>
      </c>
      <c r="B5" s="152" t="s">
        <v>146</v>
      </c>
      <c r="C5" s="153" t="s">
        <v>147</v>
      </c>
      <c r="D5" s="178" t="s">
        <v>148</v>
      </c>
      <c r="E5" s="179"/>
      <c r="F5" s="179"/>
      <c r="G5" s="179"/>
      <c r="H5" s="179"/>
      <c r="I5" s="179"/>
      <c r="J5" s="180"/>
      <c r="K5" s="170" t="s">
        <v>25</v>
      </c>
      <c r="L5" s="172" t="s">
        <v>149</v>
      </c>
    </row>
    <row r="6" spans="1:12" ht="23.25" customHeight="1" x14ac:dyDescent="0.25">
      <c r="A6" s="170"/>
      <c r="B6" s="170"/>
      <c r="C6" s="182"/>
      <c r="D6" s="138">
        <v>2016</v>
      </c>
      <c r="E6" s="138">
        <v>2017</v>
      </c>
      <c r="F6" s="138">
        <v>2018</v>
      </c>
      <c r="G6" s="138">
        <v>2019</v>
      </c>
      <c r="H6" s="138">
        <v>2020</v>
      </c>
      <c r="I6" s="138">
        <v>2021</v>
      </c>
      <c r="J6" s="138">
        <v>2022</v>
      </c>
      <c r="K6" s="181"/>
      <c r="L6" s="153"/>
    </row>
    <row r="7" spans="1:12" ht="12" customHeight="1" thickBot="1" x14ac:dyDescent="0.3">
      <c r="A7" s="132">
        <v>1</v>
      </c>
      <c r="B7" s="132">
        <v>2</v>
      </c>
      <c r="C7" s="139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9">
        <v>12</v>
      </c>
    </row>
    <row r="8" spans="1:12" ht="15.75" thickTop="1" x14ac:dyDescent="0.25">
      <c r="A8" s="17">
        <v>1</v>
      </c>
      <c r="B8" s="46" t="s">
        <v>153</v>
      </c>
      <c r="C8" s="47" t="s">
        <v>155</v>
      </c>
      <c r="D8" s="4" t="s">
        <v>30</v>
      </c>
      <c r="E8" s="48"/>
      <c r="F8" s="17"/>
      <c r="G8" s="17"/>
      <c r="H8" s="48"/>
      <c r="I8" s="17"/>
      <c r="J8" s="92"/>
      <c r="K8" s="18" t="s">
        <v>159</v>
      </c>
      <c r="L8" s="48"/>
    </row>
    <row r="9" spans="1:12" ht="30" x14ac:dyDescent="0.25">
      <c r="A9" s="21">
        <v>2</v>
      </c>
      <c r="B9" s="25" t="s">
        <v>154</v>
      </c>
      <c r="C9" s="37" t="s">
        <v>156</v>
      </c>
      <c r="D9" s="29" t="s">
        <v>30</v>
      </c>
      <c r="E9" s="7"/>
      <c r="F9" s="21"/>
      <c r="G9" s="21"/>
      <c r="H9" s="7"/>
      <c r="I9" s="21"/>
      <c r="J9" s="96"/>
      <c r="K9" s="37" t="s">
        <v>141</v>
      </c>
      <c r="L9" s="7"/>
    </row>
    <row r="10" spans="1:12" ht="30" x14ac:dyDescent="0.25">
      <c r="A10" s="21">
        <v>3</v>
      </c>
      <c r="B10" s="25" t="s">
        <v>157</v>
      </c>
      <c r="C10" s="37" t="s">
        <v>158</v>
      </c>
      <c r="D10" s="29" t="s">
        <v>30</v>
      </c>
      <c r="E10" s="7"/>
      <c r="F10" s="21"/>
      <c r="G10" s="21"/>
      <c r="H10" s="7"/>
      <c r="I10" s="21"/>
      <c r="J10" s="96"/>
      <c r="K10" s="37" t="s">
        <v>162</v>
      </c>
      <c r="L10" s="7"/>
    </row>
    <row r="11" spans="1:12" ht="30" x14ac:dyDescent="0.25">
      <c r="A11" s="21">
        <v>4</v>
      </c>
      <c r="B11" s="25" t="s">
        <v>160</v>
      </c>
      <c r="C11" s="37" t="s">
        <v>161</v>
      </c>
      <c r="D11" s="29" t="s">
        <v>30</v>
      </c>
      <c r="E11" s="7"/>
      <c r="F11" s="21"/>
      <c r="G11" s="21"/>
      <c r="H11" s="7"/>
      <c r="I11" s="21"/>
      <c r="J11" s="96"/>
      <c r="K11" s="37" t="s">
        <v>135</v>
      </c>
      <c r="L11" s="7"/>
    </row>
    <row r="12" spans="1:12" x14ac:dyDescent="0.25">
      <c r="A12" s="21">
        <v>5</v>
      </c>
      <c r="B12" s="25" t="s">
        <v>163</v>
      </c>
      <c r="C12" s="37" t="s">
        <v>164</v>
      </c>
      <c r="D12" s="29" t="s">
        <v>30</v>
      </c>
      <c r="E12" s="7"/>
      <c r="F12" s="21"/>
      <c r="G12" s="21"/>
      <c r="H12" s="7"/>
      <c r="I12" s="21"/>
      <c r="J12" s="96"/>
      <c r="K12" s="37" t="s">
        <v>139</v>
      </c>
      <c r="L12" s="7"/>
    </row>
    <row r="13" spans="1:12" x14ac:dyDescent="0.25">
      <c r="A13" s="21">
        <v>6</v>
      </c>
      <c r="B13" s="25" t="s">
        <v>165</v>
      </c>
      <c r="C13" s="37" t="s">
        <v>166</v>
      </c>
      <c r="D13" s="29" t="s">
        <v>30</v>
      </c>
      <c r="E13" s="7"/>
      <c r="F13" s="21"/>
      <c r="G13" s="21"/>
      <c r="H13" s="7"/>
      <c r="I13" s="21"/>
      <c r="J13" s="96"/>
      <c r="K13" s="37" t="s">
        <v>139</v>
      </c>
      <c r="L13" s="7"/>
    </row>
    <row r="14" spans="1:12" x14ac:dyDescent="0.25">
      <c r="A14" s="21">
        <v>7</v>
      </c>
      <c r="B14" s="22" t="s">
        <v>167</v>
      </c>
      <c r="C14" s="37" t="s">
        <v>168</v>
      </c>
      <c r="D14" s="29" t="s">
        <v>30</v>
      </c>
      <c r="E14" s="7"/>
      <c r="F14" s="21"/>
      <c r="G14" s="21"/>
      <c r="H14" s="7"/>
      <c r="I14" s="21"/>
      <c r="J14" s="96"/>
      <c r="K14" s="37" t="s">
        <v>135</v>
      </c>
      <c r="L14" s="7"/>
    </row>
    <row r="15" spans="1:12" ht="45" x14ac:dyDescent="0.25">
      <c r="A15" s="21">
        <v>8</v>
      </c>
      <c r="B15" s="25" t="s">
        <v>169</v>
      </c>
      <c r="C15" s="37" t="s">
        <v>170</v>
      </c>
      <c r="D15" s="29" t="s">
        <v>30</v>
      </c>
      <c r="E15" s="7"/>
      <c r="F15" s="21"/>
      <c r="G15" s="21"/>
      <c r="H15" s="7"/>
      <c r="I15" s="21"/>
      <c r="J15" s="96"/>
      <c r="K15" s="37" t="s">
        <v>171</v>
      </c>
      <c r="L15" s="7"/>
    </row>
    <row r="16" spans="1:12" ht="30" x14ac:dyDescent="0.25">
      <c r="A16" s="21">
        <v>9</v>
      </c>
      <c r="B16" s="25" t="s">
        <v>172</v>
      </c>
      <c r="C16" s="37" t="s">
        <v>421</v>
      </c>
      <c r="D16" s="29" t="s">
        <v>30</v>
      </c>
      <c r="E16" s="7"/>
      <c r="F16" s="21"/>
      <c r="G16" s="21"/>
      <c r="H16" s="7"/>
      <c r="I16" s="21"/>
      <c r="J16" s="96"/>
      <c r="K16" s="37" t="s">
        <v>173</v>
      </c>
      <c r="L16" s="7"/>
    </row>
    <row r="17" spans="1:12" ht="30" x14ac:dyDescent="0.25">
      <c r="A17" s="21">
        <v>10</v>
      </c>
      <c r="B17" s="25" t="s">
        <v>174</v>
      </c>
      <c r="C17" s="37" t="s">
        <v>422</v>
      </c>
      <c r="D17" s="29" t="s">
        <v>30</v>
      </c>
      <c r="E17" s="7"/>
      <c r="F17" s="21"/>
      <c r="G17" s="21"/>
      <c r="H17" s="7"/>
      <c r="I17" s="21"/>
      <c r="J17" s="96"/>
      <c r="K17" s="37" t="s">
        <v>175</v>
      </c>
      <c r="L17" s="7"/>
    </row>
    <row r="18" spans="1:12" ht="30" x14ac:dyDescent="0.25">
      <c r="A18" s="21">
        <v>11</v>
      </c>
      <c r="B18" s="25" t="s">
        <v>176</v>
      </c>
      <c r="C18" s="37"/>
      <c r="D18" s="29" t="s">
        <v>30</v>
      </c>
      <c r="E18" s="7"/>
      <c r="F18" s="21" t="s">
        <v>243</v>
      </c>
      <c r="G18" s="21" t="s">
        <v>219</v>
      </c>
      <c r="H18" s="7"/>
      <c r="I18" s="21"/>
      <c r="J18" s="96"/>
      <c r="K18" s="23" t="s">
        <v>177</v>
      </c>
      <c r="L18" s="7"/>
    </row>
    <row r="19" spans="1:12" ht="30" x14ac:dyDescent="0.25">
      <c r="A19" s="21">
        <v>12</v>
      </c>
      <c r="B19" s="25" t="s">
        <v>178</v>
      </c>
      <c r="C19" s="55" t="s">
        <v>380</v>
      </c>
      <c r="D19" s="29" t="s">
        <v>30</v>
      </c>
      <c r="E19" s="7"/>
      <c r="F19" s="21"/>
      <c r="G19" s="21"/>
      <c r="H19" s="7"/>
      <c r="I19" s="21"/>
      <c r="J19" s="96"/>
      <c r="K19" s="23" t="s">
        <v>177</v>
      </c>
      <c r="L19" s="7"/>
    </row>
    <row r="20" spans="1:12" ht="30" x14ac:dyDescent="0.25">
      <c r="A20" s="21">
        <v>13</v>
      </c>
      <c r="B20" s="25" t="s">
        <v>179</v>
      </c>
      <c r="C20" s="37" t="s">
        <v>180</v>
      </c>
      <c r="D20" s="6"/>
      <c r="E20" s="29" t="s">
        <v>30</v>
      </c>
      <c r="F20" s="21"/>
      <c r="G20" s="21"/>
      <c r="H20" s="7"/>
      <c r="I20" s="21"/>
      <c r="J20" s="96"/>
      <c r="K20" s="37" t="s">
        <v>171</v>
      </c>
      <c r="L20" s="7"/>
    </row>
    <row r="21" spans="1:12" x14ac:dyDescent="0.25">
      <c r="A21" s="21">
        <v>14</v>
      </c>
      <c r="B21" s="22" t="s">
        <v>181</v>
      </c>
      <c r="C21" s="37" t="s">
        <v>182</v>
      </c>
      <c r="D21" s="6"/>
      <c r="E21" s="29" t="s">
        <v>30</v>
      </c>
      <c r="F21" s="21"/>
      <c r="G21" s="21"/>
      <c r="H21" s="7"/>
      <c r="I21" s="21"/>
      <c r="J21" s="96"/>
      <c r="K21" s="37" t="s">
        <v>159</v>
      </c>
      <c r="L21" s="7"/>
    </row>
    <row r="22" spans="1:12" x14ac:dyDescent="0.25">
      <c r="A22" s="21">
        <v>15</v>
      </c>
      <c r="B22" s="22" t="s">
        <v>183</v>
      </c>
      <c r="C22" s="37" t="s">
        <v>184</v>
      </c>
      <c r="D22" s="6"/>
      <c r="E22" s="29" t="s">
        <v>30</v>
      </c>
      <c r="F22" s="21"/>
      <c r="G22" s="21"/>
      <c r="H22" s="7"/>
      <c r="I22" s="21"/>
      <c r="J22" s="96"/>
      <c r="K22" s="37" t="s">
        <v>159</v>
      </c>
      <c r="L22" s="7"/>
    </row>
    <row r="23" spans="1:12" ht="30" x14ac:dyDescent="0.25">
      <c r="A23" s="21">
        <v>16</v>
      </c>
      <c r="B23" s="25" t="s">
        <v>185</v>
      </c>
      <c r="C23" s="37" t="s">
        <v>186</v>
      </c>
      <c r="D23" s="6"/>
      <c r="E23" s="29" t="s">
        <v>30</v>
      </c>
      <c r="F23" s="21"/>
      <c r="G23" s="21"/>
      <c r="H23" s="7"/>
      <c r="I23" s="21"/>
      <c r="J23" s="96"/>
      <c r="K23" s="37" t="s">
        <v>159</v>
      </c>
      <c r="L23" s="7"/>
    </row>
    <row r="24" spans="1:12" x14ac:dyDescent="0.25">
      <c r="A24" s="21">
        <v>17</v>
      </c>
      <c r="B24" s="22" t="s">
        <v>187</v>
      </c>
      <c r="C24" s="37" t="s">
        <v>188</v>
      </c>
      <c r="D24" s="6"/>
      <c r="E24" s="29" t="s">
        <v>30</v>
      </c>
      <c r="F24" s="21"/>
      <c r="G24" s="21"/>
      <c r="H24" s="7"/>
      <c r="I24" s="21"/>
      <c r="J24" s="96"/>
      <c r="K24" s="37" t="s">
        <v>159</v>
      </c>
      <c r="L24" s="7"/>
    </row>
    <row r="25" spans="1:12" ht="30" x14ac:dyDescent="0.25">
      <c r="A25" s="21">
        <v>18</v>
      </c>
      <c r="B25" s="25" t="s">
        <v>189</v>
      </c>
      <c r="C25" s="37" t="s">
        <v>190</v>
      </c>
      <c r="D25" s="6"/>
      <c r="E25" s="29" t="s">
        <v>30</v>
      </c>
      <c r="F25" s="21"/>
      <c r="G25" s="21"/>
      <c r="H25" s="7"/>
      <c r="I25" s="21"/>
      <c r="J25" s="96"/>
      <c r="K25" s="37" t="s">
        <v>139</v>
      </c>
      <c r="L25" s="7"/>
    </row>
    <row r="26" spans="1:12" ht="30" x14ac:dyDescent="0.25">
      <c r="A26" s="21">
        <v>19</v>
      </c>
      <c r="B26" s="25" t="s">
        <v>191</v>
      </c>
      <c r="C26" s="37" t="s">
        <v>192</v>
      </c>
      <c r="D26" s="6"/>
      <c r="E26" s="29" t="s">
        <v>30</v>
      </c>
      <c r="F26" s="21"/>
      <c r="G26" s="21"/>
      <c r="H26" s="7"/>
      <c r="I26" s="21"/>
      <c r="J26" s="96"/>
      <c r="K26" s="37" t="s">
        <v>173</v>
      </c>
      <c r="L26" s="7"/>
    </row>
    <row r="27" spans="1:12" ht="30" x14ac:dyDescent="0.25">
      <c r="A27" s="21">
        <v>20</v>
      </c>
      <c r="B27" s="25" t="s">
        <v>193</v>
      </c>
      <c r="C27" s="37" t="s">
        <v>194</v>
      </c>
      <c r="D27" s="6"/>
      <c r="E27" s="29" t="s">
        <v>30</v>
      </c>
      <c r="F27" s="21" t="s">
        <v>217</v>
      </c>
      <c r="G27" s="21" t="s">
        <v>218</v>
      </c>
      <c r="H27" s="7"/>
      <c r="I27" s="21"/>
      <c r="J27" s="96"/>
      <c r="K27" s="37" t="s">
        <v>175</v>
      </c>
      <c r="L27" s="7"/>
    </row>
    <row r="28" spans="1:12" ht="30" x14ac:dyDescent="0.25">
      <c r="A28" s="21">
        <v>21</v>
      </c>
      <c r="B28" s="25" t="s">
        <v>195</v>
      </c>
      <c r="C28" s="37" t="s">
        <v>196</v>
      </c>
      <c r="D28" s="6"/>
      <c r="E28" s="29" t="s">
        <v>30</v>
      </c>
      <c r="F28" s="21"/>
      <c r="G28" s="21"/>
      <c r="H28" s="7"/>
      <c r="I28" s="21"/>
      <c r="J28" s="96"/>
      <c r="K28" s="37" t="s">
        <v>175</v>
      </c>
      <c r="L28" s="7"/>
    </row>
    <row r="29" spans="1:12" ht="45" x14ac:dyDescent="0.25">
      <c r="A29" s="21">
        <v>22</v>
      </c>
      <c r="B29" s="25" t="s">
        <v>197</v>
      </c>
      <c r="C29" s="37" t="s">
        <v>198</v>
      </c>
      <c r="D29" s="6"/>
      <c r="E29" s="29" t="s">
        <v>30</v>
      </c>
      <c r="F29" s="21"/>
      <c r="G29" s="21"/>
      <c r="H29" s="7"/>
      <c r="I29" s="21"/>
      <c r="J29" s="96"/>
      <c r="K29" s="37" t="s">
        <v>139</v>
      </c>
      <c r="L29" s="7"/>
    </row>
    <row r="30" spans="1:12" ht="45" x14ac:dyDescent="0.25">
      <c r="A30" s="21">
        <v>23</v>
      </c>
      <c r="B30" s="25" t="s">
        <v>199</v>
      </c>
      <c r="C30" s="37" t="s">
        <v>200</v>
      </c>
      <c r="D30" s="6"/>
      <c r="E30" s="29" t="s">
        <v>30</v>
      </c>
      <c r="F30" s="21"/>
      <c r="G30" s="21"/>
      <c r="H30" s="36"/>
      <c r="I30" s="21"/>
      <c r="J30" s="96"/>
      <c r="K30" s="37" t="s">
        <v>138</v>
      </c>
      <c r="L30" s="7"/>
    </row>
    <row r="31" spans="1:12" ht="30" x14ac:dyDescent="0.25">
      <c r="A31" s="21">
        <v>24</v>
      </c>
      <c r="B31" s="25" t="s">
        <v>201</v>
      </c>
      <c r="C31" s="37" t="s">
        <v>202</v>
      </c>
      <c r="D31" s="6"/>
      <c r="E31" s="29" t="s">
        <v>30</v>
      </c>
      <c r="F31" s="21"/>
      <c r="G31" s="21"/>
      <c r="H31" s="36"/>
      <c r="I31" s="21"/>
      <c r="J31" s="96"/>
      <c r="K31" s="37" t="s">
        <v>138</v>
      </c>
      <c r="L31" s="7"/>
    </row>
    <row r="32" spans="1:12" ht="30" x14ac:dyDescent="0.25">
      <c r="A32" s="21">
        <v>25</v>
      </c>
      <c r="B32" s="25" t="s">
        <v>203</v>
      </c>
      <c r="C32" s="37" t="s">
        <v>198</v>
      </c>
      <c r="D32" s="6"/>
      <c r="E32" s="29" t="s">
        <v>30</v>
      </c>
      <c r="F32" s="21"/>
      <c r="G32" s="21"/>
      <c r="H32" s="7"/>
      <c r="I32" s="21"/>
      <c r="J32" s="96"/>
      <c r="K32" s="37" t="s">
        <v>141</v>
      </c>
      <c r="L32" s="7"/>
    </row>
    <row r="33" spans="1:12" ht="60" x14ac:dyDescent="0.25">
      <c r="A33" s="21">
        <v>26</v>
      </c>
      <c r="B33" s="25" t="s">
        <v>204</v>
      </c>
      <c r="C33" s="23" t="s">
        <v>205</v>
      </c>
      <c r="D33" s="6"/>
      <c r="E33" s="29" t="s">
        <v>30</v>
      </c>
      <c r="F33" s="43"/>
      <c r="G33" s="43"/>
      <c r="H33" s="39"/>
      <c r="I33" s="43"/>
      <c r="J33" s="93"/>
      <c r="K33" s="37" t="s">
        <v>171</v>
      </c>
      <c r="L33" s="7"/>
    </row>
    <row r="34" spans="1:12" ht="75" x14ac:dyDescent="0.25">
      <c r="A34" s="21">
        <v>27</v>
      </c>
      <c r="B34" s="25" t="s">
        <v>206</v>
      </c>
      <c r="C34" s="37" t="s">
        <v>207</v>
      </c>
      <c r="D34" s="6"/>
      <c r="E34" s="29" t="s">
        <v>30</v>
      </c>
      <c r="F34" s="21"/>
      <c r="G34" s="21"/>
      <c r="H34" s="7"/>
      <c r="I34" s="21"/>
      <c r="J34" s="96"/>
      <c r="K34" s="37" t="s">
        <v>173</v>
      </c>
      <c r="L34" s="7"/>
    </row>
    <row r="35" spans="1:12" ht="30" x14ac:dyDescent="0.25">
      <c r="A35" s="21">
        <v>28</v>
      </c>
      <c r="B35" s="25" t="s">
        <v>208</v>
      </c>
      <c r="C35" s="37" t="s">
        <v>209</v>
      </c>
      <c r="D35" s="6"/>
      <c r="E35" s="29" t="s">
        <v>30</v>
      </c>
      <c r="F35" s="21"/>
      <c r="G35" s="21"/>
      <c r="H35" s="7"/>
      <c r="I35" s="21"/>
      <c r="J35" s="96"/>
      <c r="K35" s="37" t="s">
        <v>159</v>
      </c>
      <c r="L35" s="7"/>
    </row>
    <row r="36" spans="1:12" ht="30" x14ac:dyDescent="0.25">
      <c r="A36" s="21">
        <v>29</v>
      </c>
      <c r="B36" s="25" t="s">
        <v>210</v>
      </c>
      <c r="C36" s="37" t="s">
        <v>211</v>
      </c>
      <c r="D36" s="6"/>
      <c r="E36" s="29" t="s">
        <v>30</v>
      </c>
      <c r="F36" s="21"/>
      <c r="G36" s="21"/>
      <c r="H36" s="7"/>
      <c r="I36" s="21"/>
      <c r="J36" s="96"/>
      <c r="K36" s="37" t="s">
        <v>135</v>
      </c>
      <c r="L36" s="7"/>
    </row>
    <row r="37" spans="1:12" ht="30" x14ac:dyDescent="0.25">
      <c r="A37" s="21">
        <v>30</v>
      </c>
      <c r="B37" s="25" t="s">
        <v>212</v>
      </c>
      <c r="C37" s="37" t="s">
        <v>213</v>
      </c>
      <c r="D37" s="6"/>
      <c r="E37" s="29" t="s">
        <v>30</v>
      </c>
      <c r="F37" s="21"/>
      <c r="G37" s="21"/>
      <c r="H37" s="7"/>
      <c r="I37" s="21"/>
      <c r="J37" s="96"/>
      <c r="K37" s="37" t="s">
        <v>175</v>
      </c>
      <c r="L37" s="7"/>
    </row>
    <row r="38" spans="1:12" ht="30" x14ac:dyDescent="0.25">
      <c r="A38" s="21">
        <v>31</v>
      </c>
      <c r="B38" s="25" t="s">
        <v>214</v>
      </c>
      <c r="C38" s="37"/>
      <c r="D38" s="6"/>
      <c r="E38" s="29" t="s">
        <v>30</v>
      </c>
      <c r="F38" s="21"/>
      <c r="G38" s="21"/>
      <c r="H38" s="7"/>
      <c r="I38" s="21"/>
      <c r="J38" s="96"/>
      <c r="K38" s="37" t="s">
        <v>135</v>
      </c>
      <c r="L38" s="7"/>
    </row>
    <row r="39" spans="1:12" x14ac:dyDescent="0.25">
      <c r="A39" s="21">
        <v>32</v>
      </c>
      <c r="B39" s="41" t="s">
        <v>215</v>
      </c>
      <c r="C39" s="37" t="s">
        <v>216</v>
      </c>
      <c r="D39" s="6"/>
      <c r="E39" s="7"/>
      <c r="F39" s="29" t="s">
        <v>30</v>
      </c>
      <c r="G39" s="21"/>
      <c r="H39" s="7"/>
      <c r="I39" s="21"/>
      <c r="J39" s="96"/>
      <c r="K39" s="37" t="s">
        <v>139</v>
      </c>
      <c r="L39" s="7"/>
    </row>
    <row r="40" spans="1:12" x14ac:dyDescent="0.25">
      <c r="A40" s="21">
        <v>33</v>
      </c>
      <c r="B40" s="41" t="s">
        <v>220</v>
      </c>
      <c r="C40" s="37" t="s">
        <v>221</v>
      </c>
      <c r="D40" s="6"/>
      <c r="E40" s="7"/>
      <c r="F40" s="21"/>
      <c r="G40" s="21"/>
      <c r="H40" s="7"/>
      <c r="I40" s="21"/>
      <c r="J40" s="96"/>
      <c r="K40" s="37" t="s">
        <v>141</v>
      </c>
      <c r="L40" s="7"/>
    </row>
    <row r="41" spans="1:12" x14ac:dyDescent="0.25">
      <c r="A41" s="21">
        <v>34</v>
      </c>
      <c r="B41" s="41" t="s">
        <v>222</v>
      </c>
      <c r="C41" s="37"/>
      <c r="D41" s="6"/>
      <c r="E41" s="7"/>
      <c r="F41" s="21"/>
      <c r="G41" s="21"/>
      <c r="H41" s="7"/>
      <c r="I41" s="21"/>
      <c r="J41" s="96"/>
      <c r="K41" s="37" t="s">
        <v>141</v>
      </c>
      <c r="L41" s="7"/>
    </row>
    <row r="42" spans="1:12" ht="30" x14ac:dyDescent="0.25">
      <c r="A42" s="21">
        <v>35</v>
      </c>
      <c r="B42" s="41" t="s">
        <v>223</v>
      </c>
      <c r="C42" s="21" t="s">
        <v>224</v>
      </c>
      <c r="D42" s="6"/>
      <c r="E42" s="7"/>
      <c r="F42" s="29" t="s">
        <v>30</v>
      </c>
      <c r="G42" s="44"/>
      <c r="H42" s="7"/>
      <c r="I42" s="21"/>
      <c r="J42" s="96"/>
      <c r="K42" s="37" t="s">
        <v>138</v>
      </c>
      <c r="L42" s="7"/>
    </row>
    <row r="43" spans="1:12" ht="30" x14ac:dyDescent="0.25">
      <c r="A43" s="21">
        <v>36</v>
      </c>
      <c r="B43" s="41" t="s">
        <v>225</v>
      </c>
      <c r="C43" s="21" t="s">
        <v>226</v>
      </c>
      <c r="D43" s="6"/>
      <c r="E43" s="7"/>
      <c r="F43" s="29" t="s">
        <v>30</v>
      </c>
      <c r="G43" s="21"/>
      <c r="H43" s="7"/>
      <c r="I43" s="21"/>
      <c r="J43" s="96"/>
      <c r="K43" s="37" t="s">
        <v>141</v>
      </c>
      <c r="L43" s="7"/>
    </row>
    <row r="44" spans="1:12" ht="30" x14ac:dyDescent="0.25">
      <c r="A44" s="21">
        <v>37</v>
      </c>
      <c r="B44" s="41" t="s">
        <v>227</v>
      </c>
      <c r="C44" s="21" t="s">
        <v>228</v>
      </c>
      <c r="D44" s="6"/>
      <c r="E44" s="7"/>
      <c r="F44" s="29" t="s">
        <v>30</v>
      </c>
      <c r="G44" s="44" t="s">
        <v>229</v>
      </c>
      <c r="H44" s="7"/>
      <c r="I44" s="21"/>
      <c r="J44" s="96"/>
      <c r="K44" s="37" t="s">
        <v>139</v>
      </c>
      <c r="L44" s="22" t="s">
        <v>232</v>
      </c>
    </row>
    <row r="45" spans="1:12" ht="30" x14ac:dyDescent="0.25">
      <c r="A45" s="21">
        <v>38</v>
      </c>
      <c r="B45" s="41" t="s">
        <v>230</v>
      </c>
      <c r="C45" s="21" t="s">
        <v>231</v>
      </c>
      <c r="D45" s="6"/>
      <c r="E45" s="7"/>
      <c r="F45" s="29" t="s">
        <v>30</v>
      </c>
      <c r="G45" s="21"/>
      <c r="H45" s="7"/>
      <c r="I45" s="21"/>
      <c r="J45" s="96"/>
      <c r="K45" s="37" t="s">
        <v>139</v>
      </c>
      <c r="L45" s="7"/>
    </row>
    <row r="46" spans="1:12" ht="45" x14ac:dyDescent="0.25">
      <c r="A46" s="21">
        <v>39</v>
      </c>
      <c r="B46" s="41" t="s">
        <v>233</v>
      </c>
      <c r="C46" s="37"/>
      <c r="D46" s="6"/>
      <c r="E46" s="7"/>
      <c r="F46" s="29" t="s">
        <v>30</v>
      </c>
      <c r="G46" s="21"/>
      <c r="H46" s="7"/>
      <c r="I46" s="21"/>
      <c r="J46" s="96"/>
      <c r="K46" s="37" t="s">
        <v>236</v>
      </c>
      <c r="L46" s="7"/>
    </row>
    <row r="47" spans="1:12" ht="30" x14ac:dyDescent="0.25">
      <c r="A47" s="21">
        <v>40</v>
      </c>
      <c r="B47" s="41" t="s">
        <v>237</v>
      </c>
      <c r="C47" s="37"/>
      <c r="D47" s="6"/>
      <c r="E47" s="7"/>
      <c r="F47" s="29" t="s">
        <v>30</v>
      </c>
      <c r="G47" s="21"/>
      <c r="H47" s="7"/>
      <c r="I47" s="21"/>
      <c r="J47" s="96"/>
      <c r="K47" s="37" t="s">
        <v>238</v>
      </c>
      <c r="L47" s="7"/>
    </row>
    <row r="48" spans="1:12" x14ac:dyDescent="0.25">
      <c r="A48" s="21">
        <v>41</v>
      </c>
      <c r="B48" s="22" t="s">
        <v>234</v>
      </c>
      <c r="C48" s="126" t="s">
        <v>235</v>
      </c>
      <c r="D48" s="6"/>
      <c r="E48" s="7"/>
      <c r="F48" s="29" t="s">
        <v>30</v>
      </c>
      <c r="G48" s="21"/>
      <c r="H48" s="7"/>
      <c r="I48" s="21"/>
      <c r="J48" s="96"/>
      <c r="K48" s="37" t="s">
        <v>139</v>
      </c>
      <c r="L48" s="7"/>
    </row>
    <row r="49" spans="1:12" ht="30" x14ac:dyDescent="0.25">
      <c r="A49" s="21">
        <v>42</v>
      </c>
      <c r="B49" s="25" t="s">
        <v>239</v>
      </c>
      <c r="C49" s="126" t="s">
        <v>155</v>
      </c>
      <c r="D49" s="6"/>
      <c r="E49" s="7"/>
      <c r="F49" s="29" t="s">
        <v>30</v>
      </c>
      <c r="G49" s="21"/>
      <c r="H49" s="7"/>
      <c r="I49" s="21"/>
      <c r="J49" s="96"/>
      <c r="K49" s="37" t="s">
        <v>138</v>
      </c>
      <c r="L49" s="7"/>
    </row>
    <row r="50" spans="1:12" ht="30" x14ac:dyDescent="0.25">
      <c r="A50" s="21">
        <v>43</v>
      </c>
      <c r="B50" s="25" t="s">
        <v>240</v>
      </c>
      <c r="C50" s="126" t="s">
        <v>241</v>
      </c>
      <c r="D50" s="6"/>
      <c r="E50" s="7"/>
      <c r="F50" s="29" t="s">
        <v>30</v>
      </c>
      <c r="G50" s="21"/>
      <c r="H50" s="7"/>
      <c r="I50" s="21"/>
      <c r="J50" s="96"/>
      <c r="K50" s="37" t="s">
        <v>138</v>
      </c>
      <c r="L50" s="7"/>
    </row>
    <row r="51" spans="1:12" ht="45" x14ac:dyDescent="0.25">
      <c r="A51" s="21">
        <v>44</v>
      </c>
      <c r="B51" s="25" t="s">
        <v>242</v>
      </c>
      <c r="C51" s="37"/>
      <c r="D51" s="6"/>
      <c r="E51" s="7"/>
      <c r="F51" s="29" t="s">
        <v>30</v>
      </c>
      <c r="G51" s="21"/>
      <c r="H51" s="7"/>
      <c r="I51" s="21"/>
      <c r="J51" s="96"/>
      <c r="K51" s="23" t="s">
        <v>177</v>
      </c>
      <c r="L51" s="7"/>
    </row>
    <row r="52" spans="1:12" ht="60" x14ac:dyDescent="0.25">
      <c r="A52" s="21">
        <v>45</v>
      </c>
      <c r="B52" s="25" t="str">
        <f>'[2]B. Inventaris'!B11</f>
        <v>Senderan Sorga - Ubeh</v>
      </c>
      <c r="C52" s="44" t="str">
        <f>'[2]B. Inventaris'!C11</f>
        <v>P=15m, L=2m, T=0,4m, V=12 M3</v>
      </c>
      <c r="D52" s="6"/>
      <c r="E52" s="7"/>
      <c r="F52" s="21"/>
      <c r="G52" s="29" t="s">
        <v>30</v>
      </c>
      <c r="H52" s="7"/>
      <c r="I52" s="21"/>
      <c r="J52" s="96"/>
      <c r="K52" s="37" t="s">
        <v>375</v>
      </c>
      <c r="L52" s="7"/>
    </row>
    <row r="53" spans="1:12" ht="60" x14ac:dyDescent="0.25">
      <c r="A53" s="21">
        <v>46</v>
      </c>
      <c r="B53" s="22" t="str">
        <f>'[2]B. Inventaris'!B13</f>
        <v>Rabat Beton Gang Keramat</v>
      </c>
      <c r="C53" s="44" t="str">
        <f>'[2]B. Inventaris'!C13</f>
        <v>P=150m; T=0,08m; L=1,6m; V=19,2m³</v>
      </c>
      <c r="D53" s="6"/>
      <c r="E53" s="7"/>
      <c r="F53" s="21"/>
      <c r="G53" s="29" t="s">
        <v>30</v>
      </c>
      <c r="H53" s="7"/>
      <c r="I53" s="21"/>
      <c r="J53" s="96"/>
      <c r="K53" s="37" t="str">
        <f>'[2]B. Inventaris'!E13</f>
        <v>Banjar Dinas Carik Agung</v>
      </c>
      <c r="L53" s="7"/>
    </row>
    <row r="54" spans="1:12" ht="60" x14ac:dyDescent="0.25">
      <c r="A54" s="21">
        <v>47</v>
      </c>
      <c r="B54" s="22" t="str">
        <f>'[2]B. Inventaris'!B14</f>
        <v>Rabat Beton Gang Mawar</v>
      </c>
      <c r="C54" s="44" t="str">
        <f>'[2]B. Inventaris'!C14</f>
        <v>P=145m; T=0,08m; L=2,5m; V=29m³</v>
      </c>
      <c r="D54" s="6"/>
      <c r="E54" s="7"/>
      <c r="F54" s="21"/>
      <c r="G54" s="29" t="s">
        <v>30</v>
      </c>
      <c r="H54" s="7"/>
      <c r="I54" s="21"/>
      <c r="J54" s="96"/>
      <c r="K54" s="37" t="str">
        <f>'[2]B. Inventaris'!E14</f>
        <v>Banjar Dinas Carik Agung</v>
      </c>
      <c r="L54" s="7"/>
    </row>
    <row r="55" spans="1:12" ht="60" x14ac:dyDescent="0.25">
      <c r="A55" s="21">
        <v>48</v>
      </c>
      <c r="B55" s="22" t="str">
        <f>'[2]B. Inventaris'!B15</f>
        <v>Rabat Beton Gang Kemoning</v>
      </c>
      <c r="C55" s="44" t="str">
        <f>'[2]B. Inventaris'!C15</f>
        <v>P=250m; T=0,08m; L=1,5m; V=30m³</v>
      </c>
      <c r="D55" s="6"/>
      <c r="E55" s="7"/>
      <c r="F55" s="21"/>
      <c r="G55" s="29" t="s">
        <v>30</v>
      </c>
      <c r="H55" s="7"/>
      <c r="I55" s="21"/>
      <c r="J55" s="96"/>
      <c r="K55" s="23" t="str">
        <f>'[2]B. Inventaris'!E15</f>
        <v>Banjar Dinas Kembang sar</v>
      </c>
      <c r="L55" s="7"/>
    </row>
    <row r="56" spans="1:12" ht="60" x14ac:dyDescent="0.25">
      <c r="A56" s="21">
        <v>49</v>
      </c>
      <c r="B56" s="25" t="str">
        <f>'[2]B. Inventaris'!B16</f>
        <v>Rabat Beton Gang Mekar sari</v>
      </c>
      <c r="C56" s="44" t="str">
        <f>'[2]B. Inventaris'!C16</f>
        <v>P=80m; T=0,08m; L=2,5m; V=16m³</v>
      </c>
      <c r="D56" s="6"/>
      <c r="E56" s="7"/>
      <c r="F56" s="21"/>
      <c r="G56" s="29" t="s">
        <v>30</v>
      </c>
      <c r="H56" s="7"/>
      <c r="I56" s="21"/>
      <c r="J56" s="96"/>
      <c r="K56" s="23" t="str">
        <f>'[2]B. Inventaris'!E16</f>
        <v>Banjar Dinas Kembang sar</v>
      </c>
      <c r="L56" s="7"/>
    </row>
    <row r="57" spans="1:12" ht="60" x14ac:dyDescent="0.25">
      <c r="A57" s="21">
        <v>50</v>
      </c>
      <c r="B57" s="22" t="str">
        <f>'[2]B. Inventaris'!B17</f>
        <v>Rabat Beton Gang Mastra</v>
      </c>
      <c r="C57" s="44" t="str">
        <f>'[2]B. Inventaris'!C17</f>
        <v>P=98m; T=0,08m; L=2m; V=15,68m³</v>
      </c>
      <c r="D57" s="6"/>
      <c r="E57" s="7"/>
      <c r="F57" s="21"/>
      <c r="G57" s="29" t="s">
        <v>30</v>
      </c>
      <c r="H57" s="7"/>
      <c r="I57" s="21"/>
      <c r="J57" s="96"/>
      <c r="K57" s="37" t="str">
        <f>'[2]B. Inventaris'!E17</f>
        <v>Banjar Dinas pamesan</v>
      </c>
      <c r="L57" s="7"/>
    </row>
    <row r="58" spans="1:12" ht="60" x14ac:dyDescent="0.25">
      <c r="A58" s="21">
        <v>51</v>
      </c>
      <c r="B58" s="22" t="str">
        <f>'[2]B. Inventaris'!B18</f>
        <v>Rabat Beton Gang Tingkih</v>
      </c>
      <c r="C58" s="44" t="str">
        <f>'[2]B. Inventaris'!C18</f>
        <v>P=20 m,     L = 1,5 m, T= 0,08 m V=2,4 m³</v>
      </c>
      <c r="D58" s="6"/>
      <c r="E58" s="7"/>
      <c r="F58" s="21"/>
      <c r="G58" s="29" t="s">
        <v>30</v>
      </c>
      <c r="H58" s="7"/>
      <c r="I58" s="21"/>
      <c r="J58" s="96"/>
      <c r="K58" s="37" t="str">
        <f>'[2]B. Inventaris'!E18</f>
        <v>banjar Dinas Sorga</v>
      </c>
      <c r="L58" s="7"/>
    </row>
    <row r="59" spans="1:12" ht="60" x14ac:dyDescent="0.25">
      <c r="A59" s="21">
        <v>52</v>
      </c>
      <c r="B59" s="25" t="str">
        <f>'[2]B. Inventaris'!B19</f>
        <v>Senderan Jalan Usaha Tani Pancoran sakti</v>
      </c>
      <c r="C59" s="44" t="str">
        <f>'[2]B. Inventaris'!C19</f>
        <v>P=55m; T=0,03m; T=3,5m; V=19,2m³</v>
      </c>
      <c r="D59" s="6"/>
      <c r="E59" s="7"/>
      <c r="F59" s="21"/>
      <c r="G59" s="29" t="s">
        <v>30</v>
      </c>
      <c r="H59" s="7"/>
      <c r="I59" s="21"/>
      <c r="J59" s="96"/>
      <c r="K59" s="37" t="str">
        <f>'[2]B. Inventaris'!E19</f>
        <v>Banjar Dinas Tengah</v>
      </c>
      <c r="L59" s="7"/>
    </row>
    <row r="60" spans="1:12" ht="60" x14ac:dyDescent="0.25">
      <c r="A60" s="21">
        <v>53</v>
      </c>
      <c r="B60" s="25" t="str">
        <f>'[2]B. Inventaris'!B20</f>
        <v>Rabat betro Jalan Usaha Tani Batu Bolong - tengah</v>
      </c>
      <c r="C60" s="44" t="str">
        <f>'[2]B. Inventaris'!C20</f>
        <v>P=600m; T=0,08m; L=2m; V=104m³</v>
      </c>
      <c r="D60" s="6"/>
      <c r="E60" s="7"/>
      <c r="F60" s="21"/>
      <c r="G60" s="29" t="s">
        <v>30</v>
      </c>
      <c r="H60" s="7"/>
      <c r="I60" s="21"/>
      <c r="J60" s="96"/>
      <c r="K60" s="37" t="str">
        <f>'[2]B. Inventaris'!E20</f>
        <v>Banjar Dinas pamesan</v>
      </c>
      <c r="L60" s="7"/>
    </row>
    <row r="61" spans="1:12" ht="30" x14ac:dyDescent="0.25">
      <c r="A61" s="21">
        <v>54</v>
      </c>
      <c r="B61" s="25" t="str">
        <f>'[2]B. Inventaris'!B21</f>
        <v>Jembatan Desa ALPAKA, Banjar Dinas Carik Agung</v>
      </c>
      <c r="C61" s="44" t="str">
        <f>'[2]B. Inventaris'!C21</f>
        <v>1 Buah</v>
      </c>
      <c r="D61" s="6"/>
      <c r="E61" s="7"/>
      <c r="F61" s="21"/>
      <c r="G61" s="29" t="s">
        <v>30</v>
      </c>
      <c r="H61" s="7"/>
      <c r="I61" s="21"/>
      <c r="J61" s="96"/>
      <c r="K61" s="37" t="str">
        <f>'[2]B. Inventaris'!E21</f>
        <v>Banjar Dinas Carik Agung</v>
      </c>
      <c r="L61" s="7"/>
    </row>
    <row r="62" spans="1:12" ht="30" x14ac:dyDescent="0.25">
      <c r="A62" s="21">
        <v>55</v>
      </c>
      <c r="B62" s="25" t="str">
        <f>'[2]B. Inventaris'!B22</f>
        <v>Rabat Beton Jalan jembatan Pangkung Singa</v>
      </c>
      <c r="C62" s="44" t="str">
        <f>'[2]B. Inventaris'!C22</f>
        <v>-</v>
      </c>
      <c r="D62" s="6"/>
      <c r="E62" s="7"/>
      <c r="F62" s="21"/>
      <c r="G62" s="29" t="s">
        <v>30</v>
      </c>
      <c r="H62" s="7"/>
      <c r="I62" s="21"/>
      <c r="J62" s="96"/>
      <c r="K62" s="37" t="str">
        <f>'[2]B. Inventaris'!E22</f>
        <v>Banjar Dinas Sorga Mekar</v>
      </c>
      <c r="L62" s="7"/>
    </row>
    <row r="63" spans="1:12" ht="30" x14ac:dyDescent="0.25">
      <c r="A63" s="21">
        <v>56</v>
      </c>
      <c r="B63" s="25" t="str">
        <f>'[2]B. Inventaris'!B23</f>
        <v>Rehab balai Banjar Dinas Tengah</v>
      </c>
      <c r="C63" s="44" t="str">
        <f>'[2]B. Inventaris'!C23</f>
        <v>1 Unit</v>
      </c>
      <c r="D63" s="6"/>
      <c r="E63" s="7"/>
      <c r="F63" s="21"/>
      <c r="G63" s="29" t="s">
        <v>30</v>
      </c>
      <c r="H63" s="7"/>
      <c r="I63" s="21"/>
      <c r="J63" s="96"/>
      <c r="K63" s="37" t="str">
        <f>'[2]B. Inventaris'!E23</f>
        <v>Banjar Dinas Tengah</v>
      </c>
      <c r="L63" s="7"/>
    </row>
    <row r="64" spans="1:12" ht="60" x14ac:dyDescent="0.25">
      <c r="A64" s="21">
        <v>57</v>
      </c>
      <c r="B64" s="25" t="str">
        <f>'[2]B. Inventaris'!B24</f>
        <v>Senderan Setra Desa Pakraman Lokapaksa</v>
      </c>
      <c r="C64" s="44" t="str">
        <f>'[2]B. Inventaris'!C24</f>
        <v>P=60m; T=0,03m; T=2m; V=54m³</v>
      </c>
      <c r="D64" s="6"/>
      <c r="E64" s="7"/>
      <c r="F64" s="21"/>
      <c r="G64" s="29" t="s">
        <v>30</v>
      </c>
      <c r="H64" s="7"/>
      <c r="I64" s="21"/>
      <c r="J64" s="96"/>
      <c r="K64" s="23" t="str">
        <f>'[2]B. Inventaris'!E24</f>
        <v>BD. pamesan - Desa Lokapaksa</v>
      </c>
      <c r="L64" s="7"/>
    </row>
    <row r="65" spans="1:12" ht="45" x14ac:dyDescent="0.25">
      <c r="A65" s="21">
        <v>58</v>
      </c>
      <c r="B65" s="25" t="str">
        <f>'[2]B. Inventaris'!B25</f>
        <v>Penyengker Setra Desa Pakraman Lokapaksa</v>
      </c>
      <c r="C65" s="44" t="str">
        <f>'[2]B. Inventaris'!C25</f>
        <v>P=350,    T= 2 M, Luas 325 M</v>
      </c>
      <c r="D65" s="6"/>
      <c r="E65" s="7"/>
      <c r="F65" s="21"/>
      <c r="G65" s="29" t="s">
        <v>30</v>
      </c>
      <c r="H65" s="7"/>
      <c r="I65" s="21"/>
      <c r="J65" s="96"/>
      <c r="K65" s="23" t="str">
        <f>'[2]B. Inventaris'!E25</f>
        <v>BD. pamesan - Desa Lokapaksa</v>
      </c>
      <c r="L65" s="7"/>
    </row>
    <row r="66" spans="1:12" ht="30" x14ac:dyDescent="0.25">
      <c r="A66" s="21">
        <v>59</v>
      </c>
      <c r="B66" s="25" t="str">
        <f>'[2]B. Inventaris'!B26</f>
        <v>Pembangunan Air Bersih Milik Desa</v>
      </c>
      <c r="C66" s="44" t="str">
        <f>'[2]B. Inventaris'!C26</f>
        <v>1 Ls</v>
      </c>
      <c r="D66" s="6"/>
      <c r="E66" s="7"/>
      <c r="F66" s="21"/>
      <c r="G66" s="29" t="s">
        <v>30</v>
      </c>
      <c r="H66" s="7"/>
      <c r="I66" s="21"/>
      <c r="J66" s="96"/>
      <c r="K66" s="23" t="str">
        <f>'[2]B. Inventaris'!E26</f>
        <v>Banjar Dinas Kembang sari, Desa Lokapaksa</v>
      </c>
      <c r="L66" s="7"/>
    </row>
    <row r="67" spans="1:12" ht="30" x14ac:dyDescent="0.25">
      <c r="A67" s="21">
        <v>60</v>
      </c>
      <c r="B67" s="25" t="str">
        <f>'[2]B. Inventaris'!B27</f>
        <v>Pembangunan Kap Wantilan Pura Segara</v>
      </c>
      <c r="C67" s="44" t="str">
        <f>'[2]B. Inventaris'!C27</f>
        <v>1 Unit 3x6</v>
      </c>
      <c r="D67" s="6"/>
      <c r="E67" s="7"/>
      <c r="F67" s="21"/>
      <c r="G67" s="29" t="s">
        <v>30</v>
      </c>
      <c r="H67" s="7"/>
      <c r="I67" s="21"/>
      <c r="J67" s="96"/>
      <c r="K67" s="23" t="str">
        <f>'[2]B. Inventaris'!E27</f>
        <v>Banjar Dinas Carik Agung, Desa Lokapaksa</v>
      </c>
      <c r="L67" s="7"/>
    </row>
    <row r="68" spans="1:12" ht="30" x14ac:dyDescent="0.25">
      <c r="A68" s="21">
        <v>61</v>
      </c>
      <c r="B68" s="25" t="str">
        <f>'[2]B. Inventaris'!B28</f>
        <v>Pembangunan saka Empat Pura Segara</v>
      </c>
      <c r="C68" s="44" t="str">
        <f>'[2]B. Inventaris'!C28</f>
        <v>2 Unit 2,5x2,5</v>
      </c>
      <c r="D68" s="6"/>
      <c r="E68" s="7"/>
      <c r="F68" s="21"/>
      <c r="G68" s="29" t="s">
        <v>30</v>
      </c>
      <c r="H68" s="7"/>
      <c r="I68" s="21"/>
      <c r="J68" s="96"/>
      <c r="K68" s="23" t="str">
        <f>'[2]B. Inventaris'!E28</f>
        <v>Banjar Dinas Carik Agung, Desa Lokapaksa</v>
      </c>
      <c r="L68" s="7"/>
    </row>
    <row r="69" spans="1:12" ht="30" x14ac:dyDescent="0.25">
      <c r="A69" s="21">
        <v>62</v>
      </c>
      <c r="B69" s="23" t="s">
        <v>246</v>
      </c>
      <c r="C69" s="7" t="s">
        <v>247</v>
      </c>
      <c r="D69" s="6"/>
      <c r="E69" s="7"/>
      <c r="F69" s="21"/>
      <c r="G69" s="21"/>
      <c r="H69" s="29" t="s">
        <v>30</v>
      </c>
      <c r="I69" s="21"/>
      <c r="J69" s="96"/>
      <c r="K69" s="37" t="s">
        <v>29</v>
      </c>
      <c r="L69" s="7"/>
    </row>
    <row r="70" spans="1:12" ht="30" x14ac:dyDescent="0.25">
      <c r="A70" s="21">
        <v>63</v>
      </c>
      <c r="B70" s="23" t="s">
        <v>244</v>
      </c>
      <c r="C70" s="37"/>
      <c r="D70" s="6"/>
      <c r="E70" s="7"/>
      <c r="F70" s="21"/>
      <c r="G70" s="21"/>
      <c r="H70" s="7"/>
      <c r="I70" s="21"/>
      <c r="J70" s="96"/>
      <c r="K70" s="23" t="s">
        <v>249</v>
      </c>
      <c r="L70" s="7"/>
    </row>
    <row r="71" spans="1:12" ht="30" x14ac:dyDescent="0.25">
      <c r="A71" s="21">
        <v>64</v>
      </c>
      <c r="B71" s="23" t="s">
        <v>245</v>
      </c>
      <c r="C71" s="7" t="s">
        <v>248</v>
      </c>
      <c r="D71" s="6"/>
      <c r="E71" s="7"/>
      <c r="F71" s="21"/>
      <c r="G71" s="21"/>
      <c r="H71" s="29" t="s">
        <v>30</v>
      </c>
      <c r="I71" s="21"/>
      <c r="J71" s="96"/>
      <c r="K71" s="37" t="s">
        <v>33</v>
      </c>
      <c r="L71" s="7"/>
    </row>
    <row r="72" spans="1:12" ht="45" x14ac:dyDescent="0.25">
      <c r="A72" s="21">
        <v>65</v>
      </c>
      <c r="B72" s="23" t="s">
        <v>373</v>
      </c>
      <c r="C72" s="44" t="s">
        <v>374</v>
      </c>
      <c r="D72" s="6"/>
      <c r="E72" s="7"/>
      <c r="F72" s="21"/>
      <c r="G72" s="21"/>
      <c r="H72" s="7"/>
      <c r="I72" s="29" t="s">
        <v>30</v>
      </c>
      <c r="J72" s="95"/>
      <c r="K72" s="37" t="s">
        <v>376</v>
      </c>
      <c r="L72" s="7"/>
    </row>
    <row r="73" spans="1:12" ht="35.25" customHeight="1" x14ac:dyDescent="0.25">
      <c r="A73" s="126">
        <v>66</v>
      </c>
      <c r="B73" s="22" t="s">
        <v>419</v>
      </c>
      <c r="C73" s="37" t="s">
        <v>420</v>
      </c>
      <c r="D73" s="6"/>
      <c r="E73" s="7"/>
      <c r="F73" s="126"/>
      <c r="G73" s="126"/>
      <c r="H73" s="7"/>
      <c r="I73" s="7"/>
      <c r="J73" s="29" t="s">
        <v>30</v>
      </c>
      <c r="K73" s="37" t="s">
        <v>171</v>
      </c>
      <c r="L73" s="7"/>
    </row>
    <row r="74" spans="1:12" x14ac:dyDescent="0.25">
      <c r="A74" s="125"/>
      <c r="B74" s="45"/>
      <c r="D74" s="124"/>
      <c r="F74" s="125"/>
      <c r="G74" s="125"/>
      <c r="I74" s="125"/>
      <c r="J74" s="125"/>
    </row>
    <row r="75" spans="1:12" x14ac:dyDescent="0.25">
      <c r="A75" s="125"/>
      <c r="B75" s="45"/>
      <c r="D75" s="124"/>
      <c r="F75" s="125"/>
      <c r="G75" s="125"/>
      <c r="I75" s="125"/>
      <c r="J75" s="125"/>
    </row>
    <row r="76" spans="1:12" x14ac:dyDescent="0.25">
      <c r="A76" s="125"/>
      <c r="B76" s="45"/>
      <c r="D76" s="124"/>
      <c r="F76" s="125"/>
      <c r="G76" s="125"/>
      <c r="I76" s="125"/>
      <c r="J76" s="125"/>
    </row>
    <row r="77" spans="1:12" x14ac:dyDescent="0.25">
      <c r="A77" s="125"/>
      <c r="B77" s="45"/>
      <c r="D77" s="124"/>
      <c r="F77" s="125"/>
      <c r="G77" s="125"/>
      <c r="I77" s="125"/>
      <c r="J77" s="125"/>
    </row>
    <row r="78" spans="1:12" x14ac:dyDescent="0.25">
      <c r="A78" s="125"/>
      <c r="B78" s="45"/>
      <c r="D78" s="124"/>
      <c r="F78" s="125"/>
      <c r="G78" s="125"/>
      <c r="I78" s="125"/>
      <c r="J78" s="125"/>
    </row>
    <row r="79" spans="1:12" x14ac:dyDescent="0.25">
      <c r="A79" s="125"/>
      <c r="B79" s="45"/>
      <c r="D79" s="124"/>
      <c r="F79" s="125"/>
      <c r="G79" s="125"/>
      <c r="I79" s="125"/>
      <c r="J79" s="125"/>
    </row>
    <row r="80" spans="1:12" x14ac:dyDescent="0.25">
      <c r="B80" s="45"/>
      <c r="I80" s="176" t="s">
        <v>396</v>
      </c>
      <c r="J80" s="176"/>
      <c r="K80" s="176"/>
    </row>
    <row r="81" spans="2:11" x14ac:dyDescent="0.25">
      <c r="B81" s="45"/>
      <c r="I81" s="176" t="s">
        <v>377</v>
      </c>
      <c r="J81" s="176"/>
      <c r="K81" s="176"/>
    </row>
    <row r="82" spans="2:11" x14ac:dyDescent="0.25">
      <c r="B82" s="45"/>
      <c r="I82" s="176" t="s">
        <v>378</v>
      </c>
      <c r="J82" s="176"/>
      <c r="K82" s="176"/>
    </row>
    <row r="83" spans="2:11" x14ac:dyDescent="0.25">
      <c r="B83" s="45"/>
    </row>
    <row r="84" spans="2:11" x14ac:dyDescent="0.25">
      <c r="B84" s="45"/>
    </row>
    <row r="85" spans="2:11" x14ac:dyDescent="0.25">
      <c r="B85" s="45"/>
    </row>
    <row r="86" spans="2:11" x14ac:dyDescent="0.25">
      <c r="B86" s="45"/>
      <c r="I86" s="177" t="s">
        <v>379</v>
      </c>
      <c r="J86" s="177"/>
      <c r="K86" s="177"/>
    </row>
    <row r="87" spans="2:11" x14ac:dyDescent="0.25">
      <c r="B87" s="45"/>
    </row>
    <row r="88" spans="2:11" x14ac:dyDescent="0.25">
      <c r="B88" s="45"/>
    </row>
    <row r="89" spans="2:11" x14ac:dyDescent="0.25">
      <c r="B89" s="45"/>
    </row>
    <row r="90" spans="2:11" x14ac:dyDescent="0.25">
      <c r="B90" s="45"/>
    </row>
    <row r="91" spans="2:11" x14ac:dyDescent="0.25">
      <c r="B91" s="45"/>
    </row>
    <row r="92" spans="2:11" x14ac:dyDescent="0.25">
      <c r="B92" s="45"/>
    </row>
    <row r="93" spans="2:11" x14ac:dyDescent="0.25">
      <c r="B93" s="45"/>
    </row>
    <row r="94" spans="2:11" x14ac:dyDescent="0.25">
      <c r="B94" s="45"/>
    </row>
    <row r="95" spans="2:11" x14ac:dyDescent="0.25">
      <c r="B95" s="45"/>
    </row>
    <row r="96" spans="2:11" x14ac:dyDescent="0.25">
      <c r="B96" s="45"/>
    </row>
    <row r="97" spans="2:2" x14ac:dyDescent="0.25">
      <c r="B97" s="45"/>
    </row>
    <row r="98" spans="2:2" x14ac:dyDescent="0.25">
      <c r="B98" s="45"/>
    </row>
    <row r="99" spans="2:2" x14ac:dyDescent="0.25">
      <c r="B99" s="45"/>
    </row>
    <row r="100" spans="2:2" x14ac:dyDescent="0.25">
      <c r="B100" s="45"/>
    </row>
    <row r="101" spans="2:2" x14ac:dyDescent="0.25">
      <c r="B101" s="45"/>
    </row>
    <row r="102" spans="2:2" x14ac:dyDescent="0.25">
      <c r="B102" s="45"/>
    </row>
    <row r="103" spans="2:2" x14ac:dyDescent="0.25">
      <c r="B103" s="45"/>
    </row>
    <row r="104" spans="2:2" x14ac:dyDescent="0.25">
      <c r="B104" s="45"/>
    </row>
    <row r="105" spans="2:2" x14ac:dyDescent="0.25">
      <c r="B105" s="45"/>
    </row>
    <row r="106" spans="2:2" x14ac:dyDescent="0.25">
      <c r="B106" s="45"/>
    </row>
  </sheetData>
  <mergeCells count="13">
    <mergeCell ref="A1:L1"/>
    <mergeCell ref="A2:L2"/>
    <mergeCell ref="A3:L3"/>
    <mergeCell ref="K5:K6"/>
    <mergeCell ref="A5:A6"/>
    <mergeCell ref="B5:B6"/>
    <mergeCell ref="C5:C6"/>
    <mergeCell ref="I80:K80"/>
    <mergeCell ref="I81:K81"/>
    <mergeCell ref="I82:K82"/>
    <mergeCell ref="I86:K86"/>
    <mergeCell ref="L5:L6"/>
    <mergeCell ref="D5:J5"/>
  </mergeCells>
  <pageMargins left="0.23622047244094491" right="0.23622047244094491" top="0.74803149606299213" bottom="0.74803149606299213" header="0.31496062992125984" footer="0.31496062992125984"/>
  <pageSetup paperSize="1000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workbookViewId="0">
      <selection activeCell="I12" sqref="I12"/>
    </sheetView>
  </sheetViews>
  <sheetFormatPr defaultRowHeight="15" x14ac:dyDescent="0.25"/>
  <cols>
    <col min="2" max="2" width="28.140625" bestFit="1" customWidth="1"/>
    <col min="3" max="3" width="11.42578125" bestFit="1" customWidth="1"/>
    <col min="4" max="4" width="17.140625" bestFit="1" customWidth="1"/>
    <col min="5" max="5" width="13.42578125" bestFit="1" customWidth="1"/>
    <col min="9" max="9" width="12.5703125" customWidth="1"/>
  </cols>
  <sheetData>
    <row r="1" spans="1:6" ht="23.25" x14ac:dyDescent="0.35">
      <c r="A1" s="169" t="s">
        <v>19</v>
      </c>
      <c r="B1" s="169"/>
      <c r="C1" s="169"/>
      <c r="D1" s="169"/>
      <c r="E1" s="169"/>
      <c r="F1" s="2"/>
    </row>
    <row r="2" spans="1:6" ht="23.25" x14ac:dyDescent="0.35">
      <c r="A2" s="169" t="s">
        <v>10</v>
      </c>
      <c r="B2" s="169"/>
      <c r="C2" s="169"/>
      <c r="D2" s="169"/>
      <c r="E2" s="169"/>
      <c r="F2" s="2"/>
    </row>
    <row r="3" spans="1:6" ht="23.25" x14ac:dyDescent="0.35">
      <c r="A3" s="169" t="s">
        <v>267</v>
      </c>
      <c r="B3" s="169"/>
      <c r="C3" s="169"/>
      <c r="D3" s="169"/>
      <c r="E3" s="169"/>
      <c r="F3" s="2"/>
    </row>
    <row r="4" spans="1:6" x14ac:dyDescent="0.25">
      <c r="A4" s="185" t="s">
        <v>389</v>
      </c>
      <c r="B4" s="185"/>
      <c r="C4" s="185"/>
      <c r="D4" s="185"/>
      <c r="E4" s="185"/>
      <c r="F4" s="185"/>
    </row>
    <row r="5" spans="1:6" x14ac:dyDescent="0.25">
      <c r="A5" s="183" t="s">
        <v>0</v>
      </c>
      <c r="B5" s="183" t="s">
        <v>1</v>
      </c>
      <c r="C5" s="183" t="s">
        <v>15</v>
      </c>
      <c r="D5" s="193" t="s">
        <v>383</v>
      </c>
      <c r="E5" s="183" t="s">
        <v>17</v>
      </c>
      <c r="F5" s="195" t="s">
        <v>133</v>
      </c>
    </row>
    <row r="6" spans="1:6" ht="25.5" customHeight="1" x14ac:dyDescent="0.25">
      <c r="A6" s="184"/>
      <c r="B6" s="184"/>
      <c r="C6" s="184"/>
      <c r="D6" s="194"/>
      <c r="E6" s="184"/>
      <c r="F6" s="196"/>
    </row>
    <row r="7" spans="1:6" ht="10.5" customHeight="1" x14ac:dyDescent="0.25">
      <c r="A7" s="57">
        <v>1</v>
      </c>
      <c r="B7" s="57">
        <v>2</v>
      </c>
      <c r="C7" s="57">
        <v>3</v>
      </c>
      <c r="D7" s="57">
        <v>8</v>
      </c>
      <c r="E7" s="57">
        <v>13</v>
      </c>
      <c r="F7" s="57">
        <v>15</v>
      </c>
    </row>
    <row r="8" spans="1:6" ht="39" customHeight="1" x14ac:dyDescent="0.25">
      <c r="A8" s="167">
        <v>1</v>
      </c>
      <c r="B8" s="59" t="s">
        <v>357</v>
      </c>
      <c r="C8" s="21" t="s">
        <v>382</v>
      </c>
      <c r="D8" s="54">
        <f>2094000+3400000+250000+2405000+3650000</f>
        <v>11799000</v>
      </c>
      <c r="E8" s="21" t="s">
        <v>365</v>
      </c>
      <c r="F8" s="26"/>
    </row>
    <row r="9" spans="1:6" ht="45.75" customHeight="1" x14ac:dyDescent="0.25">
      <c r="A9" s="161"/>
      <c r="B9" s="59" t="s">
        <v>358</v>
      </c>
      <c r="C9" s="21" t="s">
        <v>382</v>
      </c>
      <c r="D9" s="54">
        <f>2200000+250000+2450000</f>
        <v>4900000</v>
      </c>
      <c r="E9" s="21" t="s">
        <v>365</v>
      </c>
      <c r="F9" s="26"/>
    </row>
    <row r="10" spans="1:6" ht="50.25" customHeight="1" x14ac:dyDescent="0.25">
      <c r="A10" s="167">
        <v>2</v>
      </c>
      <c r="B10" s="23" t="s">
        <v>359</v>
      </c>
      <c r="C10" s="32" t="s">
        <v>366</v>
      </c>
      <c r="D10" s="30">
        <f>7684000+1520000</f>
        <v>9204000</v>
      </c>
      <c r="E10" s="21" t="s">
        <v>365</v>
      </c>
      <c r="F10" s="26"/>
    </row>
    <row r="11" spans="1:6" ht="78.75" customHeight="1" x14ac:dyDescent="0.25">
      <c r="A11" s="161"/>
      <c r="B11" s="23" t="s">
        <v>381</v>
      </c>
      <c r="C11" s="49" t="s">
        <v>363</v>
      </c>
      <c r="D11" s="30">
        <f>720000+1320000+1920000</f>
        <v>3960000</v>
      </c>
      <c r="E11" s="21" t="s">
        <v>365</v>
      </c>
      <c r="F11" s="26"/>
    </row>
    <row r="12" spans="1:6" ht="40.5" customHeight="1" x14ac:dyDescent="0.25">
      <c r="A12" s="61">
        <v>3</v>
      </c>
      <c r="B12" s="23" t="s">
        <v>384</v>
      </c>
      <c r="C12" s="49" t="s">
        <v>363</v>
      </c>
      <c r="D12" s="34">
        <f>7620000+7620000+600000</f>
        <v>15840000</v>
      </c>
      <c r="E12" s="21" t="s">
        <v>365</v>
      </c>
      <c r="F12" s="26"/>
    </row>
    <row r="13" spans="1:6" ht="100.5" customHeight="1" x14ac:dyDescent="0.25">
      <c r="A13" s="61">
        <v>4</v>
      </c>
      <c r="B13" s="23" t="s">
        <v>385</v>
      </c>
      <c r="C13" s="49" t="s">
        <v>363</v>
      </c>
      <c r="D13" s="34">
        <v>2355000</v>
      </c>
      <c r="E13" s="21" t="s">
        <v>365</v>
      </c>
      <c r="F13" s="26"/>
    </row>
    <row r="14" spans="1:6" x14ac:dyDescent="0.25">
      <c r="A14" s="166" t="s">
        <v>4</v>
      </c>
      <c r="B14" s="166"/>
      <c r="C14" s="166"/>
      <c r="D14" s="190">
        <f>SUM(D8:D13)</f>
        <v>48058000</v>
      </c>
      <c r="E14" s="191"/>
      <c r="F14" s="192"/>
    </row>
    <row r="15" spans="1:6" x14ac:dyDescent="0.25">
      <c r="A15" s="198">
        <v>5</v>
      </c>
      <c r="B15" s="197" t="s">
        <v>390</v>
      </c>
      <c r="C15" s="166"/>
      <c r="D15" s="199">
        <v>1200000</v>
      </c>
      <c r="E15" s="200" t="s">
        <v>365</v>
      </c>
      <c r="F15" s="187"/>
    </row>
    <row r="16" spans="1:6" x14ac:dyDescent="0.25">
      <c r="A16" s="198"/>
      <c r="B16" s="197"/>
      <c r="C16" s="166"/>
      <c r="D16" s="199"/>
      <c r="E16" s="200"/>
      <c r="F16" s="188"/>
    </row>
    <row r="17" spans="1:10" x14ac:dyDescent="0.25">
      <c r="A17" s="198"/>
      <c r="B17" s="197"/>
      <c r="C17" s="166"/>
      <c r="D17" s="199"/>
      <c r="E17" s="200"/>
      <c r="F17" s="188"/>
    </row>
    <row r="18" spans="1:10" x14ac:dyDescent="0.25">
      <c r="A18" s="198"/>
      <c r="B18" s="197"/>
      <c r="C18" s="166"/>
      <c r="D18" s="199"/>
      <c r="E18" s="200"/>
      <c r="F18" s="189"/>
    </row>
    <row r="19" spans="1:10" x14ac:dyDescent="0.25">
      <c r="A19" s="66"/>
      <c r="B19" s="67"/>
      <c r="C19" s="63"/>
      <c r="D19" s="64"/>
      <c r="E19" s="65"/>
      <c r="F19" s="66"/>
    </row>
    <row r="20" spans="1:10" x14ac:dyDescent="0.25">
      <c r="A20" s="66"/>
      <c r="B20" s="67"/>
      <c r="C20" s="68" t="s">
        <v>394</v>
      </c>
      <c r="D20" s="69">
        <f>D14+D15</f>
        <v>49258000</v>
      </c>
      <c r="E20" s="65"/>
      <c r="F20" s="66"/>
    </row>
    <row r="21" spans="1:10" x14ac:dyDescent="0.25">
      <c r="A21" s="66"/>
      <c r="B21" s="67"/>
      <c r="C21" s="63"/>
      <c r="D21" s="64"/>
      <c r="E21" s="65"/>
      <c r="F21" s="66"/>
    </row>
    <row r="22" spans="1:10" x14ac:dyDescent="0.25">
      <c r="A22" s="186" t="s">
        <v>11</v>
      </c>
      <c r="B22" s="186"/>
      <c r="C22" s="2"/>
      <c r="D22" s="2"/>
      <c r="E22" s="2"/>
      <c r="F22" s="2"/>
    </row>
    <row r="23" spans="1:10" x14ac:dyDescent="0.25">
      <c r="A23" s="162" t="s">
        <v>386</v>
      </c>
      <c r="B23" s="162"/>
      <c r="C23" s="162" t="s">
        <v>134</v>
      </c>
      <c r="D23" s="162"/>
      <c r="E23" s="162"/>
      <c r="F23" s="162"/>
      <c r="G23" s="62"/>
      <c r="I23" t="s">
        <v>391</v>
      </c>
      <c r="J23">
        <f>5000*45</f>
        <v>225000</v>
      </c>
    </row>
    <row r="24" spans="1:10" x14ac:dyDescent="0.25">
      <c r="A24" s="2"/>
      <c r="B24" s="60"/>
      <c r="C24" s="2"/>
      <c r="D24" s="2"/>
      <c r="E24" s="60"/>
      <c r="F24" s="60"/>
      <c r="G24" s="60"/>
      <c r="I24" t="s">
        <v>392</v>
      </c>
      <c r="J24">
        <f>15000*40</f>
        <v>600000</v>
      </c>
    </row>
    <row r="25" spans="1:10" x14ac:dyDescent="0.25">
      <c r="A25" s="2"/>
      <c r="B25" s="2"/>
      <c r="C25" s="2"/>
      <c r="D25" s="2"/>
      <c r="E25" s="2"/>
      <c r="F25" s="2"/>
      <c r="G25" s="2"/>
      <c r="J25">
        <f>SUM(J23:J24)+J26</f>
        <v>895000</v>
      </c>
    </row>
    <row r="26" spans="1:10" x14ac:dyDescent="0.25">
      <c r="A26" s="2"/>
      <c r="B26" s="2"/>
      <c r="C26" s="2"/>
      <c r="D26" s="2"/>
      <c r="E26" s="2"/>
      <c r="F26" s="2"/>
      <c r="G26" s="2"/>
      <c r="I26" t="s">
        <v>393</v>
      </c>
      <c r="J26">
        <v>70000</v>
      </c>
    </row>
    <row r="27" spans="1:10" x14ac:dyDescent="0.25">
      <c r="A27" s="162" t="s">
        <v>387</v>
      </c>
      <c r="B27" s="162"/>
      <c r="C27" s="162" t="s">
        <v>388</v>
      </c>
      <c r="D27" s="162"/>
      <c r="E27" s="162"/>
      <c r="F27" s="162"/>
      <c r="G27" s="62"/>
    </row>
  </sheetData>
  <mergeCells count="25">
    <mergeCell ref="F15:F18"/>
    <mergeCell ref="D14:F14"/>
    <mergeCell ref="A14:C14"/>
    <mergeCell ref="D5:D6"/>
    <mergeCell ref="E5:E6"/>
    <mergeCell ref="F5:F6"/>
    <mergeCell ref="A8:A9"/>
    <mergeCell ref="A10:A11"/>
    <mergeCell ref="B15:B18"/>
    <mergeCell ref="A15:A18"/>
    <mergeCell ref="C15:C18"/>
    <mergeCell ref="D15:D18"/>
    <mergeCell ref="E15:E18"/>
    <mergeCell ref="C23:F23"/>
    <mergeCell ref="A22:B22"/>
    <mergeCell ref="A23:B23"/>
    <mergeCell ref="A27:B27"/>
    <mergeCell ref="C27:F27"/>
    <mergeCell ref="A1:E1"/>
    <mergeCell ref="A2:E2"/>
    <mergeCell ref="A3:E3"/>
    <mergeCell ref="A5:A6"/>
    <mergeCell ref="B5:B6"/>
    <mergeCell ref="C5:C6"/>
    <mergeCell ref="A4:F4"/>
  </mergeCells>
  <pageMargins left="0.7" right="0.7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B. Rencana</vt:lpstr>
      <vt:lpstr>B. Kegiatan</vt:lpstr>
      <vt:lpstr>B. Inventaris</vt:lpstr>
      <vt:lpstr>B. Kader</vt:lpstr>
      <vt:lpstr>Rekap 2016-2022</vt:lpstr>
      <vt:lpstr>Laporan Plh</vt:lpstr>
      <vt:lpstr>'B. Inventaris'!Print_Area</vt:lpstr>
      <vt:lpstr>'Rekap 2016-2022'!Print_Titles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RePack by Diakov</cp:lastModifiedBy>
  <cp:lastPrinted>2022-07-27T05:00:21Z</cp:lastPrinted>
  <dcterms:created xsi:type="dcterms:W3CDTF">2019-01-21T03:14:28Z</dcterms:created>
  <dcterms:modified xsi:type="dcterms:W3CDTF">2022-08-18T02:49:53Z</dcterms:modified>
</cp:coreProperties>
</file>