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OKB 2023\KEGIATAN BOKB KLW\"/>
    </mc:Choice>
  </mc:AlternateContent>
  <xr:revisionPtr revIDLastSave="0" documentId="13_ncr:1_{28F16E99-D6C3-482D-A234-7123C43E81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B" sheetId="1" r:id="rId1"/>
    <sheet name="Sheet2" sheetId="2" r:id="rId2"/>
    <sheet name="Sheet3" sheetId="3" r:id="rId3"/>
  </sheets>
  <definedNames>
    <definedName name="_xlnm.Print_Area" localSheetId="0">FEB!$B$3:$J$19</definedName>
    <definedName name="_xlnm.Print_Area" localSheetId="1">Sheet2!$B$28:$I$51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G10" i="1"/>
  <c r="G9" i="1"/>
  <c r="Q43" i="2"/>
  <c r="Q44" i="2" s="1"/>
  <c r="G38" i="2" l="1"/>
  <c r="I36" i="2"/>
  <c r="I37" i="2"/>
  <c r="G37" i="2"/>
  <c r="G39" i="2"/>
  <c r="G56" i="2"/>
  <c r="E56" i="2"/>
  <c r="H42" i="2" l="1"/>
  <c r="G36" i="2"/>
  <c r="F42" i="2" l="1"/>
  <c r="I41" i="2"/>
  <c r="G41" i="2"/>
  <c r="G42" i="2" l="1"/>
  <c r="I42" i="2"/>
  <c r="F11" i="1"/>
  <c r="G11" i="1" l="1"/>
  <c r="I11" i="1"/>
</calcChain>
</file>

<file path=xl/sharedStrings.xml><?xml version="1.0" encoding="utf-8"?>
<sst xmlns="http://schemas.openxmlformats.org/spreadsheetml/2006/main" count="73" uniqueCount="52">
  <si>
    <t xml:space="preserve">RENCANA KEGIATAN BULANAN BOKB </t>
  </si>
  <si>
    <t>NO</t>
  </si>
  <si>
    <t>HARI / TANGGAL</t>
  </si>
  <si>
    <t>KEGIATAN</t>
  </si>
  <si>
    <t>PESERTA</t>
  </si>
  <si>
    <t>JML TRANSPORT</t>
  </si>
  <si>
    <t>A</t>
  </si>
  <si>
    <t>OP. BALAI PENYULUHAN KB</t>
  </si>
  <si>
    <t>Pengolahan Data</t>
  </si>
  <si>
    <t>Balai KB Brangsong</t>
  </si>
  <si>
    <t>Penyuluhan KB</t>
  </si>
  <si>
    <t xml:space="preserve">Pembinaan Kader </t>
  </si>
  <si>
    <t>B</t>
  </si>
  <si>
    <t>OP BANGGA KENCANA KAMPUNG KB</t>
  </si>
  <si>
    <t>Balai Desa Tunggulsari</t>
  </si>
  <si>
    <t>Pokja Kampung KB</t>
  </si>
  <si>
    <t>Mengetahui:</t>
  </si>
  <si>
    <t>Koord. PKB Kec. Brangsong</t>
  </si>
  <si>
    <t>Dwina Novitria L, S.Sos</t>
  </si>
  <si>
    <t xml:space="preserve">                 NIP.197911252011012008</t>
  </si>
  <si>
    <t>TAHUN 2022 KECAMATAN BRANGSONG</t>
  </si>
  <si>
    <t>JUMLAH MAKMIN</t>
  </si>
  <si>
    <t>UANG</t>
  </si>
  <si>
    <t>Poktan Kampung KB</t>
  </si>
  <si>
    <t>OPS SUB PPKBD</t>
  </si>
  <si>
    <t>camat/puskes brsg II</t>
  </si>
  <si>
    <t>OPS PPKBD</t>
  </si>
  <si>
    <t>Jumat, 08 April 2022</t>
  </si>
  <si>
    <t>Jumat , 22 April  2022</t>
  </si>
  <si>
    <t>Camat Bransgsong</t>
  </si>
  <si>
    <t>PPKBD, PKK</t>
  </si>
  <si>
    <t>Rabu, 27 April 2022</t>
  </si>
  <si>
    <t>Senin, 18 April 2022</t>
  </si>
  <si>
    <t>Orientasi Lini Lap</t>
  </si>
  <si>
    <t>Ka PUS Brasg I / Tenaga Gizi Brsg I</t>
  </si>
  <si>
    <t>Nakes TPK/Oprt KOKKB</t>
  </si>
  <si>
    <t>pokja Kampung KB</t>
  </si>
  <si>
    <t>TPK/PPKBD/SUB</t>
  </si>
  <si>
    <t>Kamis, 21 April  2022</t>
  </si>
  <si>
    <t>Selasa , 12 April  2022</t>
  </si>
  <si>
    <t>Brangsong , 04 April  2022</t>
  </si>
  <si>
    <t>Selasa, 26 April 2022</t>
  </si>
  <si>
    <t>BULAN ; APRIL 2022</t>
  </si>
  <si>
    <t>Selasa, 21 Februari 2023</t>
  </si>
  <si>
    <t>Rabu, 22 Februari 2023</t>
  </si>
  <si>
    <t>Balai Desa Nolokerto</t>
  </si>
  <si>
    <t>Balai Desa Sarirejo</t>
  </si>
  <si>
    <t>Kaliwungu , 07 Februari 2023</t>
  </si>
  <si>
    <t>NIP.197911252011012008</t>
  </si>
  <si>
    <t>Koord. PKB Kec. Kaliwungu</t>
  </si>
  <si>
    <t>TAHUN 2023 KECAMATAN KALIWUNGU</t>
  </si>
  <si>
    <t>BULAN : 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</si>
</sst>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p&quot;* #,##0_);_(&quot;Rp&quot;* \(#,##0\);_(&quot;Rp&quot;* &quot;-&quot;_);_(@_)"/>
  </numFmts>
  <fonts count="8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</font>
    <font>
      <u/>
      <sz val="12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9"/>
  <sheetViews>
    <sheetView tabSelected="1" topLeftCell="A13" zoomScale="57" zoomScaleNormal="57" workbookViewId="0">
      <selection activeCell="G32" sqref="G32"/>
    </sheetView>
  </sheetViews>
  <sheetFormatPr defaultRowHeight="15" x14ac:dyDescent="0.25"/>
  <cols>
    <col min="2" max="2" width="6.42578125" customWidth="1"/>
    <col min="3" max="3" width="29.42578125" customWidth="1"/>
    <col min="4" max="4" width="24.7109375" customWidth="1"/>
    <col min="5" max="5" width="19.7109375" customWidth="1"/>
    <col min="6" max="6" width="8.85546875" customWidth="1"/>
    <col min="7" max="7" width="20.7109375" customWidth="1"/>
    <col min="8" max="8" width="10.28515625" customWidth="1"/>
    <col min="9" max="9" width="15.7109375" bestFit="1" customWidth="1"/>
    <col min="11" max="11" width="14.5703125" customWidth="1"/>
  </cols>
  <sheetData>
    <row r="2" spans="2:12" ht="15.75" x14ac:dyDescent="0.25">
      <c r="B2" s="1"/>
      <c r="C2" s="1"/>
      <c r="D2" s="1"/>
      <c r="E2" s="1"/>
      <c r="F2" s="2"/>
      <c r="G2" s="2"/>
      <c r="H2" s="2"/>
      <c r="I2" s="1"/>
    </row>
    <row r="3" spans="2:12" x14ac:dyDescent="0.25">
      <c r="B3" s="38"/>
      <c r="C3" s="38"/>
      <c r="D3" s="40" t="s">
        <v>0</v>
      </c>
      <c r="E3" s="40"/>
      <c r="F3" s="40"/>
      <c r="G3" s="40"/>
      <c r="H3" s="39"/>
      <c r="I3" s="38"/>
    </row>
    <row r="4" spans="2:12" x14ac:dyDescent="0.25">
      <c r="B4" s="38"/>
      <c r="C4" s="38"/>
      <c r="D4" s="40" t="s">
        <v>50</v>
      </c>
      <c r="E4" s="40"/>
      <c r="F4" s="40"/>
      <c r="G4" s="40"/>
      <c r="H4" s="39"/>
      <c r="I4" s="38"/>
    </row>
    <row r="5" spans="2:12" ht="15.75" x14ac:dyDescent="0.25">
      <c r="B5" s="4"/>
      <c r="C5" s="4"/>
      <c r="D5" s="4"/>
      <c r="E5" s="4"/>
      <c r="F5" s="4"/>
      <c r="G5" s="4"/>
      <c r="H5" s="4"/>
      <c r="I5" s="4"/>
    </row>
    <row r="6" spans="2:12" ht="15.75" x14ac:dyDescent="0.25">
      <c r="B6" s="4" t="s">
        <v>51</v>
      </c>
      <c r="C6" s="4"/>
      <c r="D6" s="4"/>
      <c r="E6" s="4"/>
      <c r="F6" s="4"/>
      <c r="G6" s="4"/>
      <c r="H6" s="4"/>
      <c r="I6" s="4"/>
    </row>
    <row r="7" spans="2:12" ht="32.25" thickBot="1" x14ac:dyDescent="0.3">
      <c r="B7" s="5" t="s">
        <v>1</v>
      </c>
      <c r="C7" s="5" t="s">
        <v>3</v>
      </c>
      <c r="D7" s="5" t="s">
        <v>2</v>
      </c>
      <c r="E7" s="5"/>
      <c r="F7" s="5" t="s">
        <v>4</v>
      </c>
      <c r="G7" s="5" t="s">
        <v>5</v>
      </c>
      <c r="H7" s="5" t="s">
        <v>21</v>
      </c>
      <c r="I7" s="5" t="s">
        <v>22</v>
      </c>
      <c r="K7" s="36"/>
      <c r="L7" s="17"/>
    </row>
    <row r="8" spans="2:12" ht="21" customHeight="1" thickTop="1" x14ac:dyDescent="0.25">
      <c r="B8" s="23" t="s">
        <v>6</v>
      </c>
      <c r="C8" s="24" t="s">
        <v>13</v>
      </c>
      <c r="D8" s="24"/>
      <c r="E8" s="14"/>
      <c r="F8" s="22"/>
      <c r="G8" s="25"/>
      <c r="H8" s="20"/>
      <c r="I8" s="26"/>
    </row>
    <row r="9" spans="2:12" ht="31.5" customHeight="1" x14ac:dyDescent="0.25">
      <c r="B9" s="27">
        <v>1</v>
      </c>
      <c r="C9" s="28" t="s">
        <v>15</v>
      </c>
      <c r="D9" s="12" t="s">
        <v>43</v>
      </c>
      <c r="E9" s="28" t="s">
        <v>45</v>
      </c>
      <c r="F9" s="22">
        <v>8</v>
      </c>
      <c r="G9" s="20">
        <f>8*100000</f>
        <v>800000</v>
      </c>
      <c r="H9" s="22">
        <v>10</v>
      </c>
      <c r="I9" s="20">
        <f>10*53000</f>
        <v>530000</v>
      </c>
    </row>
    <row r="10" spans="2:12" ht="23.25" customHeight="1" x14ac:dyDescent="0.25">
      <c r="B10" s="27">
        <v>2</v>
      </c>
      <c r="C10" s="28" t="s">
        <v>23</v>
      </c>
      <c r="D10" s="12" t="s">
        <v>44</v>
      </c>
      <c r="E10" s="28" t="s">
        <v>46</v>
      </c>
      <c r="F10" s="22">
        <v>15</v>
      </c>
      <c r="G10" s="20">
        <f>15*100000</f>
        <v>1500000</v>
      </c>
      <c r="H10" s="22">
        <v>18</v>
      </c>
      <c r="I10" s="20">
        <f>18*53000</f>
        <v>954000</v>
      </c>
    </row>
    <row r="11" spans="2:12" ht="19.5" customHeight="1" thickBot="1" x14ac:dyDescent="0.3">
      <c r="B11" s="29"/>
      <c r="C11" s="30"/>
      <c r="D11" s="30"/>
      <c r="E11" s="31"/>
      <c r="F11" s="32">
        <f>SUM(F8:F10)</f>
        <v>23</v>
      </c>
      <c r="G11" s="33">
        <f>SUM(G8:G10)</f>
        <v>2300000</v>
      </c>
      <c r="H11" s="33"/>
      <c r="I11" s="33">
        <f>SUM(I8:I10)</f>
        <v>1484000</v>
      </c>
    </row>
    <row r="12" spans="2:12" ht="16.5" thickTop="1" x14ac:dyDescent="0.25">
      <c r="B12" s="4"/>
      <c r="C12" s="4"/>
      <c r="D12" s="4"/>
      <c r="E12" s="4"/>
      <c r="F12" s="4"/>
      <c r="G12" s="4"/>
      <c r="H12" s="4"/>
      <c r="I12" s="4"/>
    </row>
    <row r="13" spans="2:12" ht="15.75" x14ac:dyDescent="0.25">
      <c r="B13" s="4"/>
      <c r="C13" s="4"/>
      <c r="D13" s="4"/>
      <c r="E13" s="4"/>
      <c r="F13" s="43" t="s">
        <v>47</v>
      </c>
      <c r="G13" s="43"/>
      <c r="H13" s="43"/>
      <c r="I13" s="4"/>
    </row>
    <row r="14" spans="2:12" ht="15.75" x14ac:dyDescent="0.25">
      <c r="B14" s="4"/>
      <c r="C14" s="4"/>
      <c r="D14" s="4"/>
      <c r="E14" s="4"/>
      <c r="F14" s="43" t="s">
        <v>16</v>
      </c>
      <c r="G14" s="43"/>
      <c r="H14" s="43"/>
      <c r="I14" s="4"/>
    </row>
    <row r="15" spans="2:12" ht="15.75" x14ac:dyDescent="0.25">
      <c r="B15" s="4"/>
      <c r="C15" s="4"/>
      <c r="D15" s="4"/>
      <c r="E15" s="4"/>
      <c r="F15" s="43" t="s">
        <v>49</v>
      </c>
      <c r="G15" s="43"/>
      <c r="H15" s="43"/>
      <c r="I15" s="4"/>
    </row>
    <row r="16" spans="2:12" ht="15.75" x14ac:dyDescent="0.25">
      <c r="B16" s="4"/>
      <c r="C16" s="4"/>
      <c r="D16" s="4"/>
      <c r="E16" s="4"/>
      <c r="F16" s="4"/>
      <c r="G16" s="4"/>
      <c r="H16" s="4"/>
      <c r="I16" s="4"/>
    </row>
    <row r="17" spans="2:9" ht="15.75" x14ac:dyDescent="0.25">
      <c r="B17" s="4"/>
      <c r="C17" s="4"/>
      <c r="D17" s="4"/>
      <c r="E17" s="4"/>
      <c r="F17" s="4"/>
      <c r="G17" s="4"/>
      <c r="H17" s="4"/>
      <c r="I17" s="4"/>
    </row>
    <row r="18" spans="2:9" ht="15.75" x14ac:dyDescent="0.25">
      <c r="B18" s="4"/>
      <c r="C18" s="4"/>
      <c r="D18" s="4"/>
      <c r="E18" s="4"/>
      <c r="F18" s="42" t="s">
        <v>18</v>
      </c>
      <c r="G18" s="42"/>
      <c r="H18" s="42"/>
      <c r="I18" s="4"/>
    </row>
    <row r="19" spans="2:9" ht="15.75" x14ac:dyDescent="0.25">
      <c r="B19" s="4"/>
      <c r="C19" s="4"/>
      <c r="D19" s="4"/>
      <c r="E19" s="4"/>
      <c r="F19" s="41" t="s">
        <v>48</v>
      </c>
      <c r="G19" s="41"/>
      <c r="H19" s="41"/>
      <c r="I19" s="4"/>
    </row>
    <row r="20" spans="2:9" ht="15.75" x14ac:dyDescent="0.25">
      <c r="B20" s="1"/>
      <c r="C20" s="1"/>
      <c r="D20" s="1"/>
      <c r="E20" s="1"/>
      <c r="F20" s="2"/>
      <c r="G20" s="2"/>
      <c r="H20" s="2"/>
      <c r="I20" s="1"/>
    </row>
    <row r="21" spans="2:9" ht="15.75" x14ac:dyDescent="0.25">
      <c r="B21" s="1"/>
      <c r="C21" s="1"/>
      <c r="D21" s="1"/>
      <c r="E21" s="1"/>
      <c r="F21" s="2"/>
      <c r="G21" s="2"/>
      <c r="H21" s="2"/>
      <c r="I21" s="1"/>
    </row>
    <row r="22" spans="2:9" ht="15.75" x14ac:dyDescent="0.25">
      <c r="B22" s="1"/>
      <c r="C22" s="1"/>
      <c r="D22" s="1"/>
      <c r="E22" s="1"/>
      <c r="F22" s="2"/>
      <c r="G22" s="2"/>
      <c r="H22" s="2"/>
      <c r="I22" s="1"/>
    </row>
    <row r="23" spans="2:9" ht="15.75" x14ac:dyDescent="0.25">
      <c r="B23" s="1"/>
      <c r="C23" s="1"/>
      <c r="D23" s="1"/>
      <c r="E23" s="1"/>
      <c r="F23" s="2"/>
      <c r="G23" s="2"/>
      <c r="H23" s="2"/>
      <c r="I23" s="1"/>
    </row>
    <row r="24" spans="2:9" ht="15.75" x14ac:dyDescent="0.25">
      <c r="B24" s="1"/>
      <c r="C24" s="1"/>
      <c r="D24" s="1"/>
      <c r="E24" s="1"/>
      <c r="F24" s="2"/>
      <c r="G24" s="2"/>
      <c r="H24" s="2"/>
      <c r="I24" s="1"/>
    </row>
    <row r="25" spans="2:9" ht="15.75" x14ac:dyDescent="0.25">
      <c r="B25" s="1"/>
      <c r="C25" s="1"/>
      <c r="D25" s="1"/>
      <c r="E25" s="1"/>
      <c r="F25" s="2"/>
      <c r="G25" s="2"/>
      <c r="H25" s="2"/>
      <c r="I25" s="1"/>
    </row>
    <row r="26" spans="2:9" ht="15.75" x14ac:dyDescent="0.25">
      <c r="B26" s="1"/>
      <c r="C26" s="1"/>
      <c r="D26" s="1"/>
      <c r="E26" s="1"/>
      <c r="F26" s="2"/>
      <c r="G26" s="2"/>
      <c r="H26" s="2"/>
      <c r="I26" s="1"/>
    </row>
    <row r="27" spans="2:9" ht="15.75" x14ac:dyDescent="0.25">
      <c r="B27" s="1"/>
      <c r="C27" s="1"/>
      <c r="D27" s="1"/>
      <c r="E27" s="1"/>
      <c r="F27" s="2"/>
      <c r="G27" s="2"/>
      <c r="H27" s="2"/>
      <c r="I27" s="1"/>
    </row>
    <row r="28" spans="2:9" ht="15.75" x14ac:dyDescent="0.25">
      <c r="B28" s="1"/>
      <c r="C28" s="1"/>
      <c r="D28" s="1"/>
      <c r="E28" s="1"/>
      <c r="F28" s="2"/>
      <c r="G28" s="2"/>
      <c r="H28" s="2"/>
      <c r="I28" s="1"/>
    </row>
    <row r="29" spans="2:9" ht="15.75" x14ac:dyDescent="0.25">
      <c r="B29" s="1"/>
      <c r="C29" s="1"/>
      <c r="D29" s="1"/>
      <c r="E29" s="1"/>
      <c r="F29" s="2"/>
      <c r="G29" s="2"/>
      <c r="H29" s="2"/>
      <c r="I29" s="1"/>
    </row>
    <row r="30" spans="2:9" ht="15.75" x14ac:dyDescent="0.25">
      <c r="D30" s="1"/>
    </row>
    <row r="31" spans="2:9" ht="15.75" x14ac:dyDescent="0.25">
      <c r="D31" s="1"/>
    </row>
    <row r="33" spans="4:5" ht="15.75" x14ac:dyDescent="0.25">
      <c r="D33" s="17"/>
      <c r="E33" s="17"/>
    </row>
    <row r="39" spans="4:5" x14ac:dyDescent="0.25">
      <c r="D39" s="37"/>
    </row>
  </sheetData>
  <mergeCells count="7">
    <mergeCell ref="D3:G3"/>
    <mergeCell ref="D4:G4"/>
    <mergeCell ref="F19:H19"/>
    <mergeCell ref="F18:H18"/>
    <mergeCell ref="F15:H15"/>
    <mergeCell ref="F14:H14"/>
    <mergeCell ref="F13:H13"/>
  </mergeCells>
  <pageMargins left="0.31496062992125984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Q56"/>
  <sheetViews>
    <sheetView topLeftCell="A30" workbookViewId="0">
      <selection activeCell="C46" sqref="C46"/>
    </sheetView>
  </sheetViews>
  <sheetFormatPr defaultRowHeight="15" x14ac:dyDescent="0.25"/>
  <cols>
    <col min="3" max="3" width="38.28515625" customWidth="1"/>
    <col min="4" max="4" width="18.85546875" customWidth="1"/>
    <col min="5" max="5" width="20.5703125" customWidth="1"/>
    <col min="6" max="6" width="10.85546875" customWidth="1"/>
    <col min="7" max="7" width="17.140625" customWidth="1"/>
    <col min="8" max="8" width="15.7109375" customWidth="1"/>
    <col min="9" max="9" width="20.42578125" customWidth="1"/>
  </cols>
  <sheetData>
    <row r="8" spans="11:11" ht="23.25" customHeight="1" x14ac:dyDescent="0.25"/>
    <row r="9" spans="11:11" ht="21.75" customHeight="1" x14ac:dyDescent="0.25">
      <c r="K9" t="s">
        <v>25</v>
      </c>
    </row>
    <row r="10" spans="11:11" ht="42.75" customHeight="1" x14ac:dyDescent="0.25">
      <c r="K10" t="s">
        <v>25</v>
      </c>
    </row>
    <row r="11" spans="11:11" ht="51.75" customHeight="1" x14ac:dyDescent="0.25"/>
    <row r="12" spans="11:11" ht="30.75" customHeight="1" x14ac:dyDescent="0.25"/>
    <row r="13" spans="11:11" ht="39.75" customHeight="1" x14ac:dyDescent="0.25"/>
    <row r="15" spans="11:11" ht="18.75" customHeight="1" x14ac:dyDescent="0.25"/>
    <row r="28" spans="2:9" x14ac:dyDescent="0.25">
      <c r="C28" s="45" t="s">
        <v>0</v>
      </c>
      <c r="D28" s="45"/>
      <c r="E28" s="45"/>
      <c r="F28" s="45"/>
      <c r="G28" s="45"/>
      <c r="H28" s="3"/>
    </row>
    <row r="29" spans="2:9" x14ac:dyDescent="0.25">
      <c r="C29" s="45" t="s">
        <v>20</v>
      </c>
      <c r="D29" s="45"/>
      <c r="E29" s="45"/>
      <c r="F29" s="45"/>
      <c r="G29" s="45"/>
      <c r="H29" s="3"/>
    </row>
    <row r="30" spans="2:9" ht="15.75" x14ac:dyDescent="0.25">
      <c r="B30" s="1"/>
      <c r="C30" s="1"/>
      <c r="D30" s="1"/>
      <c r="E30" s="1"/>
      <c r="F30" s="1"/>
      <c r="G30" s="1"/>
      <c r="H30" s="1"/>
      <c r="I30" s="1"/>
    </row>
    <row r="31" spans="2:9" ht="15.75" x14ac:dyDescent="0.25">
      <c r="B31" s="4" t="s">
        <v>42</v>
      </c>
      <c r="C31" s="4"/>
      <c r="D31" s="1"/>
      <c r="E31" s="1"/>
      <c r="F31" s="1"/>
      <c r="G31" s="1"/>
      <c r="H31" s="1"/>
      <c r="I31" s="1"/>
    </row>
    <row r="32" spans="2:9" ht="32.25" thickBot="1" x14ac:dyDescent="0.3">
      <c r="B32" s="5" t="s">
        <v>1</v>
      </c>
      <c r="C32" s="5" t="s">
        <v>2</v>
      </c>
      <c r="D32" s="5" t="s">
        <v>3</v>
      </c>
      <c r="E32" s="5"/>
      <c r="F32" s="5" t="s">
        <v>4</v>
      </c>
      <c r="G32" s="5" t="s">
        <v>5</v>
      </c>
      <c r="H32" s="5" t="s">
        <v>21</v>
      </c>
      <c r="I32" s="5" t="s">
        <v>22</v>
      </c>
    </row>
    <row r="33" spans="2:17" ht="16.5" thickTop="1" x14ac:dyDescent="0.25">
      <c r="B33" s="6" t="s">
        <v>6</v>
      </c>
      <c r="C33" s="7" t="s">
        <v>7</v>
      </c>
      <c r="D33" s="8"/>
      <c r="E33" s="8"/>
      <c r="F33" s="9"/>
      <c r="G33" s="10"/>
      <c r="H33" s="10"/>
      <c r="I33" s="11"/>
    </row>
    <row r="34" spans="2:17" ht="29.25" customHeight="1" x14ac:dyDescent="0.25">
      <c r="B34" s="18">
        <v>1</v>
      </c>
      <c r="C34" s="19" t="s">
        <v>27</v>
      </c>
      <c r="D34" s="12" t="s">
        <v>8</v>
      </c>
      <c r="E34" s="12" t="s">
        <v>9</v>
      </c>
      <c r="F34" s="13">
        <v>2</v>
      </c>
      <c r="G34" s="20">
        <v>50000</v>
      </c>
      <c r="H34" s="20"/>
      <c r="I34" s="21"/>
    </row>
    <row r="35" spans="2:17" ht="27.75" customHeight="1" x14ac:dyDescent="0.25">
      <c r="B35" s="18">
        <v>2</v>
      </c>
      <c r="C35" s="19" t="s">
        <v>28</v>
      </c>
      <c r="D35" s="12" t="s">
        <v>8</v>
      </c>
      <c r="E35" s="12" t="s">
        <v>9</v>
      </c>
      <c r="F35" s="13">
        <v>2</v>
      </c>
      <c r="G35" s="20">
        <v>50000</v>
      </c>
      <c r="H35" s="22"/>
      <c r="I35" s="21"/>
    </row>
    <row r="36" spans="2:17" ht="29.25" customHeight="1" x14ac:dyDescent="0.25">
      <c r="B36" s="18">
        <v>3</v>
      </c>
      <c r="C36" s="19" t="s">
        <v>39</v>
      </c>
      <c r="D36" s="12" t="s">
        <v>10</v>
      </c>
      <c r="E36" s="12" t="s">
        <v>9</v>
      </c>
      <c r="F36" s="13">
        <v>20</v>
      </c>
      <c r="G36" s="20">
        <f>20*65000</f>
        <v>1300000</v>
      </c>
      <c r="H36" s="22">
        <v>20</v>
      </c>
      <c r="I36" s="21">
        <f>15*15000</f>
        <v>225000</v>
      </c>
      <c r="K36" t="s">
        <v>29</v>
      </c>
      <c r="M36" t="s">
        <v>30</v>
      </c>
    </row>
    <row r="37" spans="2:17" ht="29.25" customHeight="1" x14ac:dyDescent="0.25">
      <c r="B37" s="18">
        <v>4</v>
      </c>
      <c r="C37" s="8" t="s">
        <v>32</v>
      </c>
      <c r="D37" s="12" t="s">
        <v>33</v>
      </c>
      <c r="E37" s="12" t="s">
        <v>9</v>
      </c>
      <c r="F37" s="13">
        <v>15</v>
      </c>
      <c r="G37" s="20">
        <f>15*65000</f>
        <v>975000</v>
      </c>
      <c r="H37" s="22">
        <v>15</v>
      </c>
      <c r="I37" s="21">
        <f>20*15000</f>
        <v>300000</v>
      </c>
      <c r="K37" t="s">
        <v>34</v>
      </c>
      <c r="O37" t="s">
        <v>35</v>
      </c>
    </row>
    <row r="38" spans="2:17" ht="29.25" customHeight="1" x14ac:dyDescent="0.25">
      <c r="B38" s="27">
        <v>5</v>
      </c>
      <c r="C38" s="8" t="s">
        <v>41</v>
      </c>
      <c r="D38" s="12" t="s">
        <v>26</v>
      </c>
      <c r="E38" s="12" t="s">
        <v>9</v>
      </c>
      <c r="F38" s="13">
        <v>12</v>
      </c>
      <c r="G38" s="20">
        <f>12*142500</f>
        <v>1710000</v>
      </c>
      <c r="H38" s="35"/>
      <c r="I38" s="21"/>
    </row>
    <row r="39" spans="2:17" ht="29.25" customHeight="1" x14ac:dyDescent="0.25">
      <c r="B39" s="27">
        <v>6</v>
      </c>
      <c r="C39" s="8" t="s">
        <v>31</v>
      </c>
      <c r="D39" s="12" t="s">
        <v>24</v>
      </c>
      <c r="E39" s="12" t="s">
        <v>9</v>
      </c>
      <c r="F39" s="13">
        <v>12</v>
      </c>
      <c r="G39" s="20">
        <f>75*100000</f>
        <v>7500000</v>
      </c>
      <c r="H39" s="35"/>
      <c r="I39" s="20"/>
    </row>
    <row r="40" spans="2:17" ht="15.75" x14ac:dyDescent="0.25">
      <c r="B40" s="23" t="s">
        <v>12</v>
      </c>
      <c r="C40" s="24" t="s">
        <v>13</v>
      </c>
      <c r="D40" s="14"/>
      <c r="E40" s="14"/>
      <c r="F40" s="22"/>
      <c r="G40" s="25"/>
      <c r="H40" s="20"/>
      <c r="I40" s="26"/>
    </row>
    <row r="41" spans="2:17" ht="31.5" x14ac:dyDescent="0.25">
      <c r="B41" s="27">
        <v>1</v>
      </c>
      <c r="C41" s="12" t="s">
        <v>38</v>
      </c>
      <c r="D41" s="28" t="s">
        <v>23</v>
      </c>
      <c r="E41" s="28" t="s">
        <v>14</v>
      </c>
      <c r="F41" s="22">
        <v>30</v>
      </c>
      <c r="G41" s="20">
        <f>30*65000</f>
        <v>1950000</v>
      </c>
      <c r="H41" s="22">
        <v>35</v>
      </c>
      <c r="I41" s="20">
        <f>35*45000</f>
        <v>1575000</v>
      </c>
      <c r="K41" t="s">
        <v>37</v>
      </c>
      <c r="M41" t="s">
        <v>36</v>
      </c>
    </row>
    <row r="42" spans="2:17" ht="16.5" thickBot="1" x14ac:dyDescent="0.3">
      <c r="B42" s="29"/>
      <c r="C42" s="30"/>
      <c r="D42" s="31"/>
      <c r="E42" s="31"/>
      <c r="F42" s="32">
        <f>SUM(F34:F41)</f>
        <v>93</v>
      </c>
      <c r="G42" s="33">
        <f>SUM(G34:G41)</f>
        <v>13535000</v>
      </c>
      <c r="H42" s="34">
        <f>SUM(H34:H41)</f>
        <v>70</v>
      </c>
      <c r="I42" s="33">
        <f>SUM(I33:I41)</f>
        <v>2100000</v>
      </c>
    </row>
    <row r="43" spans="2:17" ht="16.5" thickTop="1" x14ac:dyDescent="0.25">
      <c r="B43" s="1"/>
      <c r="C43" s="1"/>
      <c r="D43" s="1"/>
      <c r="E43" s="1"/>
      <c r="F43" s="1"/>
      <c r="G43" s="1"/>
      <c r="H43" s="1"/>
      <c r="I43" s="1"/>
      <c r="Q43">
        <f>1575000*14%</f>
        <v>220500.00000000003</v>
      </c>
    </row>
    <row r="44" spans="2:17" ht="15.75" x14ac:dyDescent="0.25">
      <c r="B44" s="1"/>
      <c r="C44" s="1"/>
      <c r="D44" s="1"/>
      <c r="E44" s="1"/>
      <c r="F44" s="46" t="s">
        <v>40</v>
      </c>
      <c r="G44" s="46"/>
      <c r="H44" s="15"/>
      <c r="I44" s="1"/>
      <c r="Q44">
        <f>1575000-Q43</f>
        <v>1354500</v>
      </c>
    </row>
    <row r="45" spans="2:17" ht="15.75" x14ac:dyDescent="0.25">
      <c r="B45" s="1"/>
      <c r="C45" s="1"/>
      <c r="D45" s="1"/>
      <c r="E45" s="1"/>
      <c r="F45" s="46" t="s">
        <v>16</v>
      </c>
      <c r="G45" s="46"/>
      <c r="H45" s="15"/>
      <c r="I45" s="1"/>
    </row>
    <row r="46" spans="2:17" ht="15.75" x14ac:dyDescent="0.25">
      <c r="B46" s="1"/>
      <c r="C46" s="1"/>
      <c r="D46" s="1"/>
      <c r="E46" s="1"/>
      <c r="F46" s="46" t="s">
        <v>17</v>
      </c>
      <c r="G46" s="46"/>
      <c r="H46" s="15"/>
      <c r="I46" s="1"/>
    </row>
    <row r="47" spans="2:17" ht="15.75" x14ac:dyDescent="0.25">
      <c r="B47" s="1"/>
      <c r="C47" s="1"/>
      <c r="D47" s="1"/>
      <c r="E47" s="1"/>
      <c r="F47" s="1"/>
      <c r="G47" s="1"/>
      <c r="H47" s="1"/>
      <c r="I47" s="1"/>
    </row>
    <row r="48" spans="2:17" ht="15.75" x14ac:dyDescent="0.25">
      <c r="B48" s="1"/>
      <c r="C48" s="1"/>
      <c r="D48" s="1"/>
      <c r="E48" s="1"/>
      <c r="F48" s="1"/>
      <c r="G48" s="1"/>
      <c r="H48" s="1"/>
      <c r="I48" s="1"/>
    </row>
    <row r="49" spans="2:9" ht="15.75" x14ac:dyDescent="0.25">
      <c r="B49" s="1"/>
      <c r="C49" s="1"/>
      <c r="D49" s="1"/>
      <c r="E49" s="1"/>
      <c r="F49" s="1"/>
      <c r="G49" s="16" t="s">
        <v>18</v>
      </c>
      <c r="H49" s="16"/>
      <c r="I49" s="1"/>
    </row>
    <row r="50" spans="2:9" ht="15.75" x14ac:dyDescent="0.25">
      <c r="B50" s="1"/>
      <c r="C50" s="1"/>
      <c r="D50" s="1"/>
      <c r="E50" s="1"/>
      <c r="F50" s="44" t="s">
        <v>19</v>
      </c>
      <c r="G50" s="44"/>
      <c r="H50" s="2"/>
      <c r="I50" s="1"/>
    </row>
    <row r="56" spans="2:9" ht="47.25" x14ac:dyDescent="0.25">
      <c r="B56" s="12" t="s">
        <v>11</v>
      </c>
      <c r="C56" s="12" t="s">
        <v>9</v>
      </c>
      <c r="D56" s="13">
        <v>20</v>
      </c>
      <c r="E56" s="20">
        <f>20*65000</f>
        <v>1300000</v>
      </c>
      <c r="F56" s="22">
        <v>20</v>
      </c>
      <c r="G56" s="21">
        <f>20*15000</f>
        <v>300000</v>
      </c>
    </row>
  </sheetData>
  <mergeCells count="6">
    <mergeCell ref="F50:G50"/>
    <mergeCell ref="C28:G28"/>
    <mergeCell ref="C29:G29"/>
    <mergeCell ref="F44:G44"/>
    <mergeCell ref="F45:G45"/>
    <mergeCell ref="F46:G46"/>
  </mergeCells>
  <pageMargins left="0.51181102362204722" right="0.70866141732283472" top="0.55118110236220474" bottom="0.74803149606299213" header="0.31496062992125984" footer="0.31496062992125984"/>
  <pageSetup paperSize="2000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FEB</vt:lpstr>
      <vt:lpstr>Sheet2</vt:lpstr>
      <vt:lpstr>Sheet3</vt:lpstr>
      <vt:lpstr>FEB!Print_Area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DELL</cp:lastModifiedBy>
  <cp:lastPrinted>2023-02-07T01:04:10Z</cp:lastPrinted>
  <dcterms:created xsi:type="dcterms:W3CDTF">2022-02-02T09:38:53Z</dcterms:created>
  <dcterms:modified xsi:type="dcterms:W3CDTF">2023-03-02T03:51:29Z</dcterms:modified>
</cp:coreProperties>
</file>