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KP 2023\"/>
    </mc:Choice>
  </mc:AlternateContent>
  <xr:revisionPtr revIDLastSave="0" documentId="13_ncr:1_{614F7110-9F9C-4C3F-AEED-DA2C97A6AD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TUNTING" sheetId="32" r:id="rId1"/>
  </sheets>
  <definedNames>
    <definedName name="a" localSheetId="0">#REF!</definedName>
    <definedName name="a">#REF!</definedName>
    <definedName name="B.Aparatur" localSheetId="0">#REF!</definedName>
    <definedName name="B.Aparatur">#REF!</definedName>
    <definedName name="B.Publik" localSheetId="0">#REF!</definedName>
    <definedName name="B.Publik">#REF!</definedName>
    <definedName name="DPA" localSheetId="0">#REF!</definedName>
    <definedName name="DPA">#REF!</definedName>
    <definedName name="erni" localSheetId="0">#REF!</definedName>
    <definedName name="erni">#REF!</definedName>
    <definedName name="_xlnm.Print_Area" localSheetId="0">STUNTING!$B$1:$U$112</definedName>
  </definedNames>
  <calcPr calcId="191029"/>
</workbook>
</file>

<file path=xl/calcChain.xml><?xml version="1.0" encoding="utf-8"?>
<calcChain xmlns="http://schemas.openxmlformats.org/spreadsheetml/2006/main">
  <c r="U85" i="32" l="1"/>
  <c r="U84" i="32" s="1"/>
  <c r="U67" i="32"/>
  <c r="X66" i="32"/>
  <c r="U66" i="32"/>
  <c r="X60" i="32"/>
  <c r="X62" i="32" s="1"/>
  <c r="U57" i="32"/>
  <c r="U56" i="32"/>
  <c r="U54" i="32"/>
  <c r="U53" i="32" s="1"/>
  <c r="U52" i="32" s="1"/>
  <c r="U50" i="32"/>
  <c r="U49" i="32"/>
  <c r="U48" i="32"/>
  <c r="U47" i="32"/>
  <c r="U46" i="32"/>
  <c r="U45" i="32"/>
  <c r="U44" i="32"/>
  <c r="U42" i="32"/>
  <c r="U37" i="32"/>
  <c r="U36" i="32" s="1"/>
  <c r="U34" i="32"/>
  <c r="U33" i="32"/>
  <c r="U32" i="32"/>
  <c r="U41" i="32" l="1"/>
  <c r="U40" i="32" s="1"/>
  <c r="U71" i="32"/>
  <c r="U70" i="32" s="1"/>
  <c r="U65" i="32"/>
  <c r="U64" i="32" s="1"/>
  <c r="U31" i="32"/>
  <c r="U30" i="32" s="1"/>
  <c r="X54" i="32"/>
  <c r="X63" i="32"/>
  <c r="U29" i="32" l="1"/>
  <c r="U28" i="32" s="1"/>
  <c r="U86" i="32" s="1"/>
  <c r="U18" i="32" l="1"/>
</calcChain>
</file>

<file path=xl/sharedStrings.xml><?xml version="1.0" encoding="utf-8"?>
<sst xmlns="http://schemas.openxmlformats.org/spreadsheetml/2006/main" count="131" uniqueCount="112">
  <si>
    <t>:</t>
  </si>
  <si>
    <t>Urusan Pemerintah</t>
  </si>
  <si>
    <t>Capaian Program</t>
  </si>
  <si>
    <t>Indikator dan Tolak Ukur Kinerja Belanja Langsung</t>
  </si>
  <si>
    <t xml:space="preserve">INDIKATOR  </t>
  </si>
  <si>
    <t>Tolak Ukur Kinerja</t>
  </si>
  <si>
    <t>Target kinerja</t>
  </si>
  <si>
    <t>1 Kegiatan</t>
  </si>
  <si>
    <t>Masukan</t>
  </si>
  <si>
    <t>Rp</t>
  </si>
  <si>
    <t>Keluaran</t>
  </si>
  <si>
    <t>Hasil</t>
  </si>
  <si>
    <t>1 Tahun</t>
  </si>
  <si>
    <t>Kelompok sasaran Kegiatan</t>
  </si>
  <si>
    <t>Lembar</t>
  </si>
  <si>
    <t>Belanja Cetak</t>
  </si>
  <si>
    <t>Belanja Jasa Kantor</t>
  </si>
  <si>
    <t>OH</t>
  </si>
  <si>
    <t>Jam</t>
  </si>
  <si>
    <t>Belanja Makanan Dan Minuman</t>
  </si>
  <si>
    <t>Belanja Makanan Dan Minuman Kegiatan</t>
  </si>
  <si>
    <t>Kotak</t>
  </si>
  <si>
    <t>Buah</t>
  </si>
  <si>
    <t>Org</t>
  </si>
  <si>
    <t>Hari</t>
  </si>
  <si>
    <t>RNCANA KERJA DAN ANGGARAN</t>
  </si>
  <si>
    <t>Organisasi</t>
  </si>
  <si>
    <t>Program-program</t>
  </si>
  <si>
    <t>Kegiatan</t>
  </si>
  <si>
    <t>Lokasi Kegiatan</t>
  </si>
  <si>
    <t>Sumber Dana</t>
  </si>
  <si>
    <t>Jumlah Dana yang dibutuhkan</t>
  </si>
  <si>
    <t>RINCIAN ANGGARAN BELANJA LANGSUNG</t>
  </si>
  <si>
    <t>MENURUT PROGRAM DAN KEGIATAN SATUAN KERJA PERANGKAT DAERAH</t>
  </si>
  <si>
    <t>KODE</t>
  </si>
  <si>
    <t>URAIAN</t>
  </si>
  <si>
    <t>RINCIAN PERHITUNGAN</t>
  </si>
  <si>
    <t>JUMLAH</t>
  </si>
  <si>
    <t>REKENING</t>
  </si>
  <si>
    <t>VOLUME</t>
  </si>
  <si>
    <t>SATUAN</t>
  </si>
  <si>
    <t>HARGA SATUAN</t>
  </si>
  <si>
    <t>(Rp)</t>
  </si>
  <si>
    <t>BELANJA LANGSUNG</t>
  </si>
  <si>
    <t>BELANJA BARANG DAN JASA</t>
  </si>
  <si>
    <t>Belanja Dokumentasi dan Dekorasi</t>
  </si>
  <si>
    <t xml:space="preserve"> - Pakaian Training Sport/ Peserta</t>
  </si>
  <si>
    <t xml:space="preserve"> - Pakaian latihan</t>
  </si>
  <si>
    <t xml:space="preserve"> - Handuk Kecil</t>
  </si>
  <si>
    <t xml:space="preserve">Keterangan </t>
  </si>
  <si>
    <t>Tanggal Pembahasan</t>
  </si>
  <si>
    <t>Catatan Hasil Pembahasan</t>
  </si>
  <si>
    <t>dst</t>
  </si>
  <si>
    <t>TIM ANGGARAN PEMERINTAH DAERAH</t>
  </si>
  <si>
    <t>No</t>
  </si>
  <si>
    <t>Nama</t>
  </si>
  <si>
    <t>Nip</t>
  </si>
  <si>
    <t>Tanda Tangan</t>
  </si>
  <si>
    <t>SAID ADLIN, S.Pd</t>
  </si>
  <si>
    <t>Nip. 19600330 198103 1 010</t>
  </si>
  <si>
    <t>ZAINUL ARIFIN, S.Pd</t>
  </si>
  <si>
    <t>Nip. 131 296 089</t>
  </si>
  <si>
    <t>WAN MUS ATAN</t>
  </si>
  <si>
    <t>Nip. 19600602 198110 1 001</t>
  </si>
  <si>
    <t>GAMAL ARIFIN, SH</t>
  </si>
  <si>
    <t>Nip. 19590903 198104 1 001</t>
  </si>
  <si>
    <t>Honorarium Tenaga Ahli/Instruktur/Narasumber</t>
  </si>
  <si>
    <t>- Moderator</t>
  </si>
  <si>
    <t>- Pembawa Acara</t>
  </si>
  <si>
    <t>- Pembawa Doa</t>
  </si>
  <si>
    <t>Honorarium Tim Pelaksana Kegiatan</t>
  </si>
  <si>
    <t>- Ketua Tim</t>
  </si>
  <si>
    <t>- Seketaris Tim</t>
  </si>
  <si>
    <t>- Anggota Tim</t>
  </si>
  <si>
    <t>Belanja Bahan Pakai Habis</t>
  </si>
  <si>
    <t>Belanja Alat Tulis Kantor</t>
  </si>
  <si>
    <t>- Blocknote</t>
  </si>
  <si>
    <t>- Pena Ballpoint</t>
  </si>
  <si>
    <t>- Map Plastik Folio</t>
  </si>
  <si>
    <t>- Belanja Dokumentasi Film dan Cuci Cetak Photo</t>
  </si>
  <si>
    <t>Belanja Cetak Dan Penggandaan</t>
  </si>
  <si>
    <t>- Cetak Spanduk /Baliho</t>
  </si>
  <si>
    <t>1 x 6 Meter x 2 Lembar</t>
  </si>
  <si>
    <t>Belanja Penggandaan</t>
  </si>
  <si>
    <t xml:space="preserve">- Penggandaan Materi </t>
  </si>
  <si>
    <t xml:space="preserve">- Belanja Nasi Kegiatan </t>
  </si>
  <si>
    <t>- Belanja Snack Kegiatan</t>
  </si>
  <si>
    <t xml:space="preserve"> Belanja Perjalanan Dinas Dalam Daerah </t>
  </si>
  <si>
    <t>50 0rg x 1 Har</t>
  </si>
  <si>
    <t>55 org x 1 kali Makan</t>
  </si>
  <si>
    <t>55 org x 2 kali Snack</t>
  </si>
  <si>
    <t>TAHUN ANGGARAN 2023</t>
  </si>
  <si>
    <t>DESA PEMATANG</t>
  </si>
  <si>
    <t>KABUPATEN LABUHANBATU UTARA</t>
  </si>
  <si>
    <t>KELOMPOK KERJA KAMPUNG KB</t>
  </si>
  <si>
    <t>Kependudukan Keluarga Berencana dan Pemberdayaan Keluarga (KKBPK)</t>
  </si>
  <si>
    <t>Sosialisasi Peningkatan SDM Keluarga dalam Penurunan Angka Stunting</t>
  </si>
  <si>
    <t>Desa Pematang</t>
  </si>
  <si>
    <t>Aula Kantor Desa Pematang</t>
  </si>
  <si>
    <t>Anggaran Dana Desa</t>
  </si>
  <si>
    <t>Meningkatnya SDM Keluarga dalam Mencegah Stunting</t>
  </si>
  <si>
    <t>Terlaksananya Sosialisasi Peningkatan SDM Keluarga dalam Penurunan Angka Stunting</t>
  </si>
  <si>
    <t xml:space="preserve">Menurunnya Angka Stunting </t>
  </si>
  <si>
    <t>Keluarga Beresiko Stunting dan Calon Pengantin</t>
  </si>
  <si>
    <t xml:space="preserve">- Narasumber </t>
  </si>
  <si>
    <t>2 Eks x 24 Lembar x 35 Org</t>
  </si>
  <si>
    <t>Belanja Perjalanan Dinas dalam Daerah</t>
  </si>
  <si>
    <t>- Bantuan Transport Peserta</t>
  </si>
  <si>
    <t>Padang Nabidang,</t>
  </si>
  <si>
    <t xml:space="preserve">KEPALA DESA PEMATANG </t>
  </si>
  <si>
    <t>KECAMATAN NA IX-X</t>
  </si>
  <si>
    <t>PIKIR POHAN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</si>
</sst>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.##0.00_);_(* \(#.##0.00\);_(* &quot;-&quot;??_);_(@_)"/>
    <numFmt numFmtId="165" formatCode="#,##0;[Red]#,##0"/>
    <numFmt numFmtId="166" formatCode="_(* #.##0_);_(* \(#.##0\);_(* &quot;-&quot;_);_(@_)"/>
    <numFmt numFmtId="169" formatCode="0;[Red]0"/>
  </numFmts>
  <fonts count="20">
    <font>
      <sz val="11"/>
      <color theme="1"/>
      <name val="Calibri"/>
      <charset val="134"/>
      <scheme val="minor"/>
    </font>
    <font>
      <b/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Franklin Gothic Book"/>
      <family val="2"/>
    </font>
    <font>
      <sz val="11"/>
      <name val="Arial Narrow"/>
      <family val="2"/>
    </font>
    <font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sz val="11"/>
      <color theme="0"/>
      <name val="Arial Narrow"/>
      <family val="2"/>
    </font>
    <font>
      <b/>
      <u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name val="Arial Narrow"/>
      <family val="2"/>
    </font>
    <font>
      <b/>
      <sz val="10"/>
      <color theme="1"/>
      <name val="Arial Narrow"/>
      <family val="2"/>
    </font>
    <font>
      <sz val="11"/>
      <name val="Arial Narrow"/>
      <family val="2"/>
    </font>
    <font>
      <b/>
      <u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3" fillId="0" borderId="0"/>
    <xf numFmtId="165" fontId="13" fillId="0" borderId="0" applyFill="0" applyBorder="0" applyAlignment="0" applyProtection="0"/>
    <xf numFmtId="166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</cellStyleXfs>
  <cellXfs count="189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2" fillId="0" borderId="6" xfId="0" applyFont="1" applyBorder="1"/>
    <xf numFmtId="0" fontId="5" fillId="0" borderId="6" xfId="0" applyFont="1" applyBorder="1" applyAlignment="1">
      <alignment vertical="center"/>
    </xf>
    <xf numFmtId="0" fontId="2" fillId="0" borderId="1" xfId="0" applyFont="1" applyBorder="1"/>
    <xf numFmtId="0" fontId="5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2" fillId="0" borderId="36" xfId="0" applyNumberFormat="1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169" fontId="5" fillId="0" borderId="7" xfId="0" applyNumberFormat="1" applyFont="1" applyBorder="1" applyAlignment="1">
      <alignment horizontal="right" vertical="center"/>
    </xf>
    <xf numFmtId="165" fontId="5" fillId="0" borderId="39" xfId="0" applyNumberFormat="1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2" borderId="43" xfId="0" applyFont="1" applyFill="1" applyBorder="1" applyAlignment="1">
      <alignment vertical="center"/>
    </xf>
    <xf numFmtId="165" fontId="2" fillId="2" borderId="43" xfId="0" applyNumberFormat="1" applyFont="1" applyFill="1" applyBorder="1" applyAlignment="1">
      <alignment horizontal="right" vertical="center"/>
    </xf>
    <xf numFmtId="165" fontId="5" fillId="2" borderId="43" xfId="0" applyNumberFormat="1" applyFont="1" applyFill="1" applyBorder="1" applyAlignment="1">
      <alignment horizontal="right" vertical="center"/>
    </xf>
    <xf numFmtId="165" fontId="5" fillId="0" borderId="8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right" vertical="center"/>
    </xf>
    <xf numFmtId="165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165" fontId="2" fillId="0" borderId="0" xfId="0" applyNumberFormat="1" applyFont="1"/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47" xfId="0" applyFont="1" applyBorder="1"/>
    <xf numFmtId="0" fontId="10" fillId="0" borderId="6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2" fillId="0" borderId="55" xfId="0" applyFont="1" applyBorder="1" applyAlignment="1">
      <alignment horizontal="center" vertical="center"/>
    </xf>
    <xf numFmtId="165" fontId="2" fillId="0" borderId="55" xfId="0" applyNumberFormat="1" applyFont="1" applyBorder="1" applyAlignment="1">
      <alignment horizontal="right" vertical="center"/>
    </xf>
    <xf numFmtId="0" fontId="2" fillId="0" borderId="56" xfId="0" applyFont="1" applyBorder="1" applyAlignment="1">
      <alignment horizontal="center" vertical="center"/>
    </xf>
    <xf numFmtId="165" fontId="2" fillId="0" borderId="56" xfId="0" applyNumberFormat="1" applyFont="1" applyBorder="1" applyAlignment="1">
      <alignment horizontal="right" vertical="center"/>
    </xf>
    <xf numFmtId="165" fontId="5" fillId="0" borderId="56" xfId="0" applyNumberFormat="1" applyFont="1" applyBorder="1" applyAlignment="1">
      <alignment horizontal="right" vertical="center"/>
    </xf>
    <xf numFmtId="0" fontId="6" fillId="0" borderId="57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65" fontId="2" fillId="0" borderId="8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0" xfId="0" quotePrefix="1" applyFont="1" applyAlignment="1">
      <alignment vertical="center"/>
    </xf>
    <xf numFmtId="0" fontId="5" fillId="0" borderId="0" xfId="0" quotePrefix="1" applyFont="1" applyAlignment="1">
      <alignment vertical="center"/>
    </xf>
    <xf numFmtId="0" fontId="6" fillId="0" borderId="0" xfId="0" quotePrefix="1" applyFont="1" applyAlignment="1">
      <alignment vertical="center"/>
    </xf>
    <xf numFmtId="0" fontId="14" fillId="0" borderId="0" xfId="0" quotePrefix="1" applyFont="1" applyAlignment="1">
      <alignment vertical="center"/>
    </xf>
    <xf numFmtId="0" fontId="16" fillId="0" borderId="0" xfId="1" applyFont="1"/>
    <xf numFmtId="0" fontId="2" fillId="0" borderId="57" xfId="0" applyFont="1" applyBorder="1" applyAlignment="1">
      <alignment horizontal="center" vertical="center"/>
    </xf>
    <xf numFmtId="0" fontId="2" fillId="0" borderId="59" xfId="0" quotePrefix="1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5" fillId="0" borderId="51" xfId="0" applyFont="1" applyBorder="1" applyAlignment="1">
      <alignment vertical="center"/>
    </xf>
    <xf numFmtId="0" fontId="10" fillId="0" borderId="5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54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54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2" fillId="0" borderId="5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14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9" fontId="2" fillId="0" borderId="17" xfId="0" applyNumberFormat="1" applyFont="1" applyBorder="1" applyAlignment="1">
      <alignment horizontal="right" vertical="center"/>
    </xf>
    <xf numFmtId="0" fontId="2" fillId="0" borderId="41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7">
    <cellStyle name="Comma [0] 2" xfId="3" xr:uid="{00000000-0005-0000-0000-000000000000}"/>
    <cellStyle name="Comma [0] 4" xfId="4" xr:uid="{00000000-0005-0000-0000-000001000000}"/>
    <cellStyle name="Comma 2" xfId="2" xr:uid="{00000000-0005-0000-0000-000002000000}"/>
    <cellStyle name="Comma 3" xfId="5" xr:uid="{00000000-0005-0000-0000-000003000000}"/>
    <cellStyle name="Normal" xfId="0" builtinId="0"/>
    <cellStyle name="Normal 2" xfId="1" xr:uid="{00000000-0005-0000-0000-000005000000}"/>
    <cellStyle name="Normal 2 2" xfId="6" xr:uid="{00000000-0005-0000-0000-000006000000}"/>
  </cellStyles>
  <dxfs count="0"/>
  <tableStyles count="0" defaultTableStyle="TableStyleMedium9" defaultPivotStyle="PivotStyleLight16"/>
  <colors>
    <mruColors>
      <color rgb="FF2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158750</xdr:colOff>
      <xdr:row>1</xdr:row>
      <xdr:rowOff>25400</xdr:rowOff>
    </xdr:from>
    <xdr:to>
      <xdr:col>5</xdr:col>
      <xdr:colOff>120650</xdr:colOff>
      <xdr:row>4</xdr:row>
      <xdr:rowOff>215900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2AE34B5B-13DE-C361-DB83-164E147EE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209550"/>
          <a:ext cx="90805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0"/>
  <sheetViews>
    <sheetView tabSelected="1" view="pageBreakPreview" topLeftCell="B59" zoomScaleNormal="100" zoomScaleSheetLayoutView="100" workbookViewId="0">
      <selection activeCell="J65" sqref="J65"/>
    </sheetView>
  </sheetViews>
  <sheetFormatPr defaultColWidth="9.1796875" defaultRowHeight="14"/>
  <cols>
    <col min="1" max="1" width="9" style="1" hidden="1" customWidth="1"/>
    <col min="2" max="4" width="3.1796875" style="1" customWidth="1"/>
    <col min="5" max="5" width="4" style="1" customWidth="1"/>
    <col min="6" max="6" width="3.7265625" style="1" customWidth="1"/>
    <col min="7" max="7" width="1.1796875" style="1" customWidth="1"/>
    <col min="8" max="8" width="3.1796875" style="1" customWidth="1"/>
    <col min="9" max="12" width="3.7265625" style="1" customWidth="1"/>
    <col min="13" max="13" width="4.1796875" style="1" customWidth="1"/>
    <col min="14" max="14" width="9.1796875" style="1" customWidth="1"/>
    <col min="15" max="15" width="3.54296875" style="1" customWidth="1"/>
    <col min="16" max="16" width="9.81640625" style="1" customWidth="1"/>
    <col min="17" max="17" width="9.54296875" style="1" customWidth="1"/>
    <col min="18" max="18" width="9.453125" style="1" customWidth="1"/>
    <col min="19" max="19" width="8.81640625" style="1" customWidth="1"/>
    <col min="20" max="20" width="14.81640625" style="1" customWidth="1"/>
    <col min="21" max="21" width="17.7265625" style="1" customWidth="1"/>
    <col min="22" max="23" width="9.1796875" style="1"/>
    <col min="24" max="24" width="18.1796875" style="1" customWidth="1"/>
    <col min="25" max="16384" width="9.1796875" style="1"/>
  </cols>
  <sheetData>
    <row r="1" spans="2:21" ht="14.5" thickBot="1"/>
    <row r="2" spans="2:21" ht="19" thickTop="1" thickBot="1">
      <c r="B2" s="181"/>
      <c r="C2" s="181"/>
      <c r="D2" s="181"/>
      <c r="E2" s="181"/>
      <c r="F2" s="181"/>
      <c r="G2" s="184" t="s">
        <v>25</v>
      </c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59"/>
      <c r="T2" s="159"/>
      <c r="U2" s="49"/>
    </row>
    <row r="3" spans="2:21" ht="18.5" thickBot="1">
      <c r="B3" s="182"/>
      <c r="C3" s="182"/>
      <c r="D3" s="182"/>
      <c r="E3" s="182"/>
      <c r="F3" s="182"/>
      <c r="G3" s="185" t="s">
        <v>92</v>
      </c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6"/>
      <c r="T3" s="186"/>
      <c r="U3" s="50"/>
    </row>
    <row r="4" spans="2:21" ht="18.5" thickTop="1">
      <c r="B4" s="182"/>
      <c r="C4" s="182"/>
      <c r="D4" s="182"/>
      <c r="E4" s="182"/>
      <c r="F4" s="182"/>
      <c r="G4" s="187" t="s">
        <v>93</v>
      </c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50"/>
    </row>
    <row r="5" spans="2:21" ht="18.5" thickBot="1">
      <c r="B5" s="183"/>
      <c r="C5" s="183"/>
      <c r="D5" s="183"/>
      <c r="E5" s="183"/>
      <c r="F5" s="183"/>
      <c r="G5" s="188" t="s">
        <v>91</v>
      </c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51"/>
    </row>
    <row r="6" spans="2:21" ht="14.5" thickTop="1">
      <c r="B6" s="2" t="s">
        <v>1</v>
      </c>
      <c r="C6" s="3"/>
      <c r="D6" s="3"/>
      <c r="E6" s="3"/>
      <c r="F6" s="3"/>
      <c r="G6" s="3"/>
      <c r="H6" s="106"/>
      <c r="I6" s="106"/>
      <c r="J6" s="4"/>
      <c r="K6" s="4"/>
      <c r="L6" s="4"/>
      <c r="M6" s="38" t="s">
        <v>0</v>
      </c>
      <c r="N6" s="39" t="s">
        <v>92</v>
      </c>
      <c r="O6" s="3"/>
      <c r="P6" s="3"/>
      <c r="Q6" s="3"/>
      <c r="R6" s="3"/>
      <c r="S6" s="3"/>
      <c r="T6" s="3"/>
      <c r="U6" s="52"/>
    </row>
    <row r="7" spans="2:21">
      <c r="B7" s="5" t="s">
        <v>26</v>
      </c>
      <c r="C7" s="6"/>
      <c r="D7" s="6"/>
      <c r="E7" s="6"/>
      <c r="F7" s="6"/>
      <c r="G7" s="6"/>
      <c r="H7" s="107"/>
      <c r="I7" s="107"/>
      <c r="J7" s="7"/>
      <c r="K7" s="7"/>
      <c r="L7" s="7"/>
      <c r="M7" s="40" t="s">
        <v>0</v>
      </c>
      <c r="N7" s="41" t="s">
        <v>94</v>
      </c>
      <c r="O7" s="6"/>
      <c r="P7" s="6"/>
      <c r="Q7" s="6"/>
      <c r="R7" s="6"/>
      <c r="S7" s="6"/>
      <c r="T7" s="6"/>
      <c r="U7" s="53"/>
    </row>
    <row r="8" spans="2:21">
      <c r="B8" s="5" t="s">
        <v>27</v>
      </c>
      <c r="C8" s="6"/>
      <c r="D8" s="6"/>
      <c r="E8" s="6"/>
      <c r="F8" s="6"/>
      <c r="G8" s="6"/>
      <c r="H8" s="114"/>
      <c r="I8" s="114"/>
      <c r="J8" s="7"/>
      <c r="K8" s="107"/>
      <c r="L8" s="7"/>
      <c r="M8" s="40" t="s">
        <v>0</v>
      </c>
      <c r="N8" s="41" t="s">
        <v>95</v>
      </c>
      <c r="O8" s="6"/>
      <c r="P8" s="6"/>
      <c r="Q8" s="6"/>
      <c r="R8" s="6"/>
      <c r="S8" s="6"/>
      <c r="T8" s="6"/>
      <c r="U8" s="53"/>
    </row>
    <row r="9" spans="2:21">
      <c r="B9" s="5" t="s">
        <v>28</v>
      </c>
      <c r="C9" s="6"/>
      <c r="D9" s="6"/>
      <c r="E9" s="6"/>
      <c r="F9" s="6"/>
      <c r="G9" s="6"/>
      <c r="H9" s="107"/>
      <c r="I9" s="107"/>
      <c r="J9" s="7"/>
      <c r="K9" s="107"/>
      <c r="L9" s="107"/>
      <c r="M9" s="1" t="s">
        <v>0</v>
      </c>
      <c r="N9" s="116" t="s">
        <v>96</v>
      </c>
      <c r="P9" s="6"/>
      <c r="Q9" s="6"/>
      <c r="R9" s="6"/>
      <c r="S9" s="6"/>
      <c r="T9" s="6"/>
      <c r="U9" s="53"/>
    </row>
    <row r="10" spans="2:21" ht="15">
      <c r="B10" s="5" t="s">
        <v>29</v>
      </c>
      <c r="C10" s="6"/>
      <c r="D10" s="6"/>
      <c r="E10" s="6"/>
      <c r="F10" s="6"/>
      <c r="H10" s="8"/>
      <c r="I10" s="42"/>
      <c r="J10" s="42"/>
      <c r="K10" s="6"/>
      <c r="L10" s="6"/>
      <c r="M10" s="6" t="s">
        <v>0</v>
      </c>
      <c r="N10" s="6" t="s">
        <v>97</v>
      </c>
      <c r="O10" s="6"/>
      <c r="P10" s="6"/>
      <c r="Q10" s="6"/>
      <c r="R10" s="6"/>
      <c r="S10" s="6"/>
      <c r="T10" s="6"/>
      <c r="U10" s="53"/>
    </row>
    <row r="11" spans="2:21" ht="15">
      <c r="B11" s="5" t="s">
        <v>29</v>
      </c>
      <c r="C11" s="6"/>
      <c r="D11" s="6"/>
      <c r="E11" s="6"/>
      <c r="F11" s="6"/>
      <c r="H11" s="8"/>
      <c r="I11" s="42"/>
      <c r="J11" s="42"/>
      <c r="K11" s="8"/>
      <c r="L11" s="8"/>
      <c r="M11" s="6" t="s">
        <v>0</v>
      </c>
      <c r="N11" s="6" t="s">
        <v>98</v>
      </c>
      <c r="O11" s="6"/>
      <c r="P11" s="6"/>
      <c r="Q11" s="6"/>
      <c r="R11" s="6"/>
      <c r="S11" s="6"/>
      <c r="T11" s="6"/>
      <c r="U11" s="53"/>
    </row>
    <row r="12" spans="2:21" ht="15">
      <c r="B12" s="5" t="s">
        <v>30</v>
      </c>
      <c r="C12" s="6"/>
      <c r="D12" s="6"/>
      <c r="E12" s="6"/>
      <c r="F12" s="6"/>
      <c r="H12" s="8"/>
      <c r="I12" s="42"/>
      <c r="J12" s="42"/>
      <c r="K12" s="8"/>
      <c r="L12" s="8"/>
      <c r="M12" s="6" t="s">
        <v>0</v>
      </c>
      <c r="N12" s="6" t="s">
        <v>99</v>
      </c>
      <c r="O12" s="6"/>
      <c r="P12" s="6"/>
      <c r="Q12" s="6"/>
      <c r="R12" s="6"/>
      <c r="S12" s="6"/>
      <c r="T12" s="6"/>
      <c r="U12" s="53"/>
    </row>
    <row r="13" spans="2:21" ht="14.5" thickBot="1">
      <c r="B13" s="5"/>
      <c r="C13" s="6"/>
      <c r="D13" s="6"/>
      <c r="E13" s="6"/>
      <c r="F13" s="6"/>
      <c r="G13" s="6"/>
      <c r="H13" s="8"/>
      <c r="I13" s="43"/>
      <c r="J13" s="43"/>
      <c r="K13" s="43"/>
      <c r="L13" s="43"/>
      <c r="M13" s="44"/>
      <c r="N13" s="44"/>
      <c r="O13" s="44"/>
      <c r="P13" s="44"/>
      <c r="Q13" s="44"/>
      <c r="R13" s="44"/>
      <c r="S13" s="44"/>
      <c r="T13" s="44"/>
      <c r="U13" s="54"/>
    </row>
    <row r="14" spans="2:21" ht="15" thickTop="1" thickBot="1">
      <c r="B14" s="160" t="s">
        <v>3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</row>
    <row r="15" spans="2:21" ht="14.5" thickTop="1">
      <c r="B15" s="163" t="s">
        <v>4</v>
      </c>
      <c r="C15" s="164"/>
      <c r="D15" s="164"/>
      <c r="E15" s="164"/>
      <c r="F15" s="165"/>
      <c r="G15" s="163" t="s">
        <v>5</v>
      </c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5"/>
      <c r="T15" s="163" t="s">
        <v>6</v>
      </c>
      <c r="U15" s="165"/>
    </row>
    <row r="16" spans="2:21" ht="14.5" thickBot="1">
      <c r="B16" s="166"/>
      <c r="C16" s="167"/>
      <c r="D16" s="167"/>
      <c r="E16" s="167"/>
      <c r="F16" s="168"/>
      <c r="G16" s="166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8"/>
      <c r="T16" s="166"/>
      <c r="U16" s="168"/>
    </row>
    <row r="17" spans="2:21" ht="14.25" customHeight="1" thickTop="1">
      <c r="B17" s="2" t="s">
        <v>2</v>
      </c>
      <c r="C17" s="3"/>
      <c r="D17" s="3"/>
      <c r="E17" s="3"/>
      <c r="F17" s="11"/>
      <c r="G17" s="3"/>
      <c r="H17" s="115" t="s">
        <v>100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169" t="s">
        <v>7</v>
      </c>
      <c r="U17" s="170"/>
    </row>
    <row r="18" spans="2:21" ht="14.25" customHeight="1">
      <c r="B18" s="5" t="s">
        <v>8</v>
      </c>
      <c r="C18" s="6"/>
      <c r="D18" s="6"/>
      <c r="E18" s="6"/>
      <c r="F18" s="12"/>
      <c r="G18" s="6"/>
      <c r="H18" s="6" t="s">
        <v>31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55" t="s">
        <v>9</v>
      </c>
      <c r="U18" s="56">
        <f>U28</f>
        <v>18324000</v>
      </c>
    </row>
    <row r="19" spans="2:21" ht="14.25" customHeight="1">
      <c r="B19" s="5" t="s">
        <v>10</v>
      </c>
      <c r="C19" s="6"/>
      <c r="D19" s="6"/>
      <c r="E19" s="6"/>
      <c r="F19" s="12"/>
      <c r="G19" s="6"/>
      <c r="H19" s="117" t="s">
        <v>101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171" t="s">
        <v>7</v>
      </c>
      <c r="U19" s="172"/>
    </row>
    <row r="20" spans="2:21" ht="28.5" customHeight="1" thickBot="1">
      <c r="B20" s="13" t="s">
        <v>11</v>
      </c>
      <c r="C20" s="14"/>
      <c r="D20" s="14"/>
      <c r="E20" s="14"/>
      <c r="F20" s="15"/>
      <c r="G20" s="14"/>
      <c r="H20" s="173" t="s">
        <v>102</v>
      </c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5"/>
      <c r="T20" s="176" t="s">
        <v>12</v>
      </c>
      <c r="U20" s="177"/>
    </row>
    <row r="21" spans="2:21" ht="8.25" customHeight="1" thickBot="1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57"/>
    </row>
    <row r="22" spans="2:21" ht="14.25" customHeight="1" thickBot="1">
      <c r="B22" s="178" t="s">
        <v>13</v>
      </c>
      <c r="C22" s="179"/>
      <c r="D22" s="179"/>
      <c r="E22" s="179"/>
      <c r="F22" s="179"/>
      <c r="G22" s="179"/>
      <c r="H22" s="179"/>
      <c r="I22" s="179"/>
      <c r="J22" s="45" t="s">
        <v>0</v>
      </c>
      <c r="K22" s="180" t="s">
        <v>103</v>
      </c>
      <c r="L22" s="179"/>
      <c r="M22" s="179"/>
      <c r="N22" s="179"/>
      <c r="O22" s="179"/>
      <c r="P22" s="179"/>
      <c r="Q22" s="179"/>
      <c r="R22" s="34"/>
      <c r="S22" s="34"/>
      <c r="T22" s="34"/>
      <c r="U22" s="58"/>
    </row>
    <row r="23" spans="2:21" ht="19.5" customHeight="1" thickTop="1" thickBot="1">
      <c r="B23" s="160" t="s">
        <v>32</v>
      </c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</row>
    <row r="24" spans="2:21" ht="19.5" customHeight="1" thickTop="1" thickBot="1">
      <c r="B24" s="160" t="s">
        <v>33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</row>
    <row r="25" spans="2:21" ht="15" thickTop="1" thickBot="1">
      <c r="B25" s="159" t="s">
        <v>34</v>
      </c>
      <c r="C25" s="159"/>
      <c r="D25" s="159"/>
      <c r="E25" s="159"/>
      <c r="F25" s="159"/>
      <c r="G25" s="160" t="s">
        <v>35</v>
      </c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 t="s">
        <v>36</v>
      </c>
      <c r="S25" s="160"/>
      <c r="T25" s="160"/>
      <c r="U25" s="9" t="s">
        <v>37</v>
      </c>
    </row>
    <row r="26" spans="2:21" ht="15" thickTop="1" thickBot="1">
      <c r="B26" s="161" t="s">
        <v>38</v>
      </c>
      <c r="C26" s="161"/>
      <c r="D26" s="161"/>
      <c r="E26" s="161"/>
      <c r="F26" s="161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59" t="s">
        <v>39</v>
      </c>
      <c r="S26" s="59" t="s">
        <v>40</v>
      </c>
      <c r="T26" s="59" t="s">
        <v>41</v>
      </c>
      <c r="U26" s="9" t="s">
        <v>42</v>
      </c>
    </row>
    <row r="27" spans="2:21" ht="15" thickTop="1" thickBot="1">
      <c r="B27" s="162">
        <v>1</v>
      </c>
      <c r="C27" s="162"/>
      <c r="D27" s="162"/>
      <c r="E27" s="162"/>
      <c r="F27" s="162"/>
      <c r="G27" s="162">
        <v>2</v>
      </c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8">
        <v>3</v>
      </c>
      <c r="S27" s="18">
        <v>4</v>
      </c>
      <c r="T27" s="18">
        <v>5</v>
      </c>
      <c r="U27" s="18">
        <v>6</v>
      </c>
    </row>
    <row r="28" spans="2:21" ht="15" thickTop="1" thickBot="1">
      <c r="B28" s="19"/>
      <c r="C28" s="20"/>
      <c r="D28" s="20"/>
      <c r="E28" s="20"/>
      <c r="F28" s="21"/>
      <c r="G28" s="22"/>
      <c r="H28" s="22" t="s">
        <v>43</v>
      </c>
      <c r="I28" s="22"/>
      <c r="J28" s="22"/>
      <c r="K28" s="22"/>
      <c r="L28" s="22"/>
      <c r="M28" s="22"/>
      <c r="N28" s="46"/>
      <c r="O28" s="46"/>
      <c r="P28" s="46"/>
      <c r="Q28" s="46"/>
      <c r="R28" s="60"/>
      <c r="S28" s="60"/>
      <c r="T28" s="61"/>
      <c r="U28" s="62">
        <f>U29</f>
        <v>18324000</v>
      </c>
    </row>
    <row r="29" spans="2:21" ht="15" thickTop="1" thickBot="1">
      <c r="B29" s="23"/>
      <c r="C29" s="24"/>
      <c r="D29" s="24"/>
      <c r="E29" s="24"/>
      <c r="F29" s="25"/>
      <c r="G29" s="26"/>
      <c r="H29" s="26" t="s">
        <v>44</v>
      </c>
      <c r="I29" s="26"/>
      <c r="J29" s="26"/>
      <c r="K29" s="26"/>
      <c r="L29" s="26"/>
      <c r="M29" s="26"/>
      <c r="N29" s="26"/>
      <c r="O29" s="26"/>
      <c r="P29" s="26"/>
      <c r="Q29" s="26"/>
      <c r="R29" s="9"/>
      <c r="S29" s="9"/>
      <c r="T29" s="63"/>
      <c r="U29" s="63">
        <f>U40+U30+U52+U60+U64+U70</f>
        <v>18324000</v>
      </c>
    </row>
    <row r="30" spans="2:21" ht="17.25" customHeight="1" thickTop="1">
      <c r="B30" s="27"/>
      <c r="C30" s="28"/>
      <c r="D30" s="28"/>
      <c r="E30" s="28"/>
      <c r="F30" s="29"/>
      <c r="G30" s="30"/>
      <c r="H30" s="30" t="s">
        <v>74</v>
      </c>
      <c r="I30" s="30"/>
      <c r="J30" s="30"/>
      <c r="K30" s="30"/>
      <c r="L30" s="30"/>
      <c r="M30" s="30"/>
      <c r="N30" s="30"/>
      <c r="O30" s="30"/>
      <c r="P30" s="30"/>
      <c r="Q30" s="30"/>
      <c r="R30" s="64"/>
      <c r="S30" s="64"/>
      <c r="T30" s="65"/>
      <c r="U30" s="65">
        <f>SUM(U31+U36)</f>
        <v>2805000</v>
      </c>
    </row>
    <row r="31" spans="2:21" ht="17.25" customHeight="1">
      <c r="B31" s="31"/>
      <c r="C31" s="32"/>
      <c r="D31" s="32"/>
      <c r="E31" s="32"/>
      <c r="F31" s="33"/>
      <c r="G31" s="30"/>
      <c r="H31" s="34" t="s">
        <v>75</v>
      </c>
      <c r="I31" s="30"/>
      <c r="J31" s="30"/>
      <c r="K31" s="30"/>
      <c r="L31" s="30"/>
      <c r="M31" s="30"/>
      <c r="N31" s="30"/>
      <c r="O31" s="30"/>
      <c r="P31" s="30"/>
      <c r="Q31" s="30"/>
      <c r="R31" s="64"/>
      <c r="S31" s="64"/>
      <c r="T31" s="65"/>
      <c r="U31" s="66">
        <f>SUM(U32:U34)</f>
        <v>1925000</v>
      </c>
    </row>
    <row r="32" spans="2:21" ht="17.25" customHeight="1">
      <c r="B32" s="31"/>
      <c r="C32" s="32"/>
      <c r="D32" s="32"/>
      <c r="E32" s="32"/>
      <c r="F32" s="33"/>
      <c r="G32" s="30"/>
      <c r="H32" s="108" t="s">
        <v>76</v>
      </c>
      <c r="I32" s="30"/>
      <c r="J32" s="30"/>
      <c r="K32" s="30"/>
      <c r="L32" s="30"/>
      <c r="M32" s="30"/>
      <c r="N32" s="30"/>
      <c r="O32" s="30"/>
      <c r="P32" s="30"/>
      <c r="Q32" s="30"/>
      <c r="R32" s="67">
        <v>50</v>
      </c>
      <c r="S32" s="67" t="s">
        <v>22</v>
      </c>
      <c r="T32" s="66">
        <v>10000</v>
      </c>
      <c r="U32" s="66">
        <f>R32*T32</f>
        <v>500000</v>
      </c>
    </row>
    <row r="33" spans="1:21" ht="17.25" customHeight="1">
      <c r="B33" s="31"/>
      <c r="C33" s="32"/>
      <c r="D33" s="32"/>
      <c r="E33" s="32"/>
      <c r="F33" s="33"/>
      <c r="G33" s="30"/>
      <c r="H33" s="108" t="s">
        <v>77</v>
      </c>
      <c r="I33" s="30"/>
      <c r="J33" s="30"/>
      <c r="K33" s="30"/>
      <c r="L33" s="30"/>
      <c r="M33" s="30"/>
      <c r="N33" s="30"/>
      <c r="O33" s="30"/>
      <c r="P33" s="30"/>
      <c r="Q33" s="30"/>
      <c r="R33" s="67">
        <v>50</v>
      </c>
      <c r="S33" s="67" t="s">
        <v>22</v>
      </c>
      <c r="T33" s="66">
        <v>7000</v>
      </c>
      <c r="U33" s="66">
        <f t="shared" ref="U33:U34" si="0">R33*T33</f>
        <v>350000</v>
      </c>
    </row>
    <row r="34" spans="1:21" ht="17.25" customHeight="1">
      <c r="B34" s="27"/>
      <c r="C34" s="28"/>
      <c r="D34" s="28"/>
      <c r="E34" s="28"/>
      <c r="F34" s="29"/>
      <c r="G34" s="30"/>
      <c r="H34" s="108" t="s">
        <v>78</v>
      </c>
      <c r="I34" s="30"/>
      <c r="J34" s="30"/>
      <c r="K34" s="30"/>
      <c r="L34" s="30"/>
      <c r="M34" s="30"/>
      <c r="N34" s="30"/>
      <c r="O34" s="30"/>
      <c r="P34" s="30"/>
      <c r="Q34" s="30"/>
      <c r="R34" s="67">
        <v>50</v>
      </c>
      <c r="S34" s="67" t="s">
        <v>22</v>
      </c>
      <c r="T34" s="66">
        <v>21500</v>
      </c>
      <c r="U34" s="66">
        <f t="shared" si="0"/>
        <v>1075000</v>
      </c>
    </row>
    <row r="35" spans="1:21" ht="17.25" customHeight="1">
      <c r="B35" s="31"/>
      <c r="C35" s="32"/>
      <c r="D35" s="32"/>
      <c r="E35" s="32"/>
      <c r="F35" s="33"/>
      <c r="G35" s="30"/>
      <c r="H35" s="34"/>
      <c r="I35" s="30"/>
      <c r="J35" s="30"/>
      <c r="K35" s="30"/>
      <c r="L35" s="30"/>
      <c r="M35" s="30"/>
      <c r="N35" s="30"/>
      <c r="O35" s="30"/>
      <c r="P35" s="30"/>
      <c r="Q35" s="30"/>
      <c r="R35" s="67"/>
      <c r="S35" s="67"/>
      <c r="T35" s="66"/>
      <c r="U35" s="66"/>
    </row>
    <row r="36" spans="1:21" ht="17.25" customHeight="1">
      <c r="B36" s="27"/>
      <c r="C36" s="28"/>
      <c r="D36" s="28"/>
      <c r="E36" s="28"/>
      <c r="F36" s="29"/>
      <c r="G36" s="30"/>
      <c r="H36" s="34" t="s">
        <v>45</v>
      </c>
      <c r="I36" s="30"/>
      <c r="J36" s="30"/>
      <c r="K36" s="30"/>
      <c r="L36" s="30"/>
      <c r="M36" s="30"/>
      <c r="N36" s="30"/>
      <c r="O36" s="30"/>
      <c r="P36" s="30"/>
      <c r="Q36" s="30"/>
      <c r="R36" s="64"/>
      <c r="S36" s="64"/>
      <c r="T36" s="65"/>
      <c r="U36" s="66">
        <f>U37+U38</f>
        <v>880000</v>
      </c>
    </row>
    <row r="37" spans="1:21" ht="17.25" customHeight="1">
      <c r="B37" s="31"/>
      <c r="C37" s="32"/>
      <c r="D37" s="32"/>
      <c r="E37" s="32"/>
      <c r="F37" s="33"/>
      <c r="G37" s="30"/>
      <c r="H37" s="108" t="s">
        <v>79</v>
      </c>
      <c r="I37" s="30"/>
      <c r="J37" s="30"/>
      <c r="K37" s="30"/>
      <c r="L37" s="30"/>
      <c r="M37" s="30"/>
      <c r="N37" s="30"/>
      <c r="O37" s="30"/>
      <c r="P37" s="30"/>
      <c r="Q37" s="30"/>
      <c r="R37" s="67">
        <v>100</v>
      </c>
      <c r="S37" s="67" t="s">
        <v>14</v>
      </c>
      <c r="T37" s="66">
        <v>8800</v>
      </c>
      <c r="U37" s="66">
        <f>R37*T37</f>
        <v>880000</v>
      </c>
    </row>
    <row r="38" spans="1:21" ht="16.5" customHeight="1">
      <c r="B38" s="31"/>
      <c r="C38" s="32"/>
      <c r="D38" s="32"/>
      <c r="E38" s="32"/>
      <c r="F38" s="33"/>
      <c r="G38" s="30"/>
      <c r="H38" s="34"/>
      <c r="I38" s="30"/>
      <c r="J38" s="30"/>
      <c r="K38" s="30"/>
      <c r="L38" s="30"/>
      <c r="M38" s="30"/>
      <c r="N38" s="30"/>
      <c r="O38" s="30"/>
      <c r="P38" s="30"/>
      <c r="Q38" s="30"/>
      <c r="R38" s="67"/>
      <c r="S38" s="67"/>
      <c r="T38" s="66"/>
      <c r="U38" s="66"/>
    </row>
    <row r="39" spans="1:21" ht="17.25" hidden="1" customHeight="1">
      <c r="B39" s="31"/>
      <c r="C39" s="32"/>
      <c r="D39" s="32"/>
      <c r="E39" s="32"/>
      <c r="F39" s="33"/>
      <c r="G39" s="30"/>
      <c r="H39" s="34"/>
      <c r="I39" s="30"/>
      <c r="J39" s="30"/>
      <c r="K39" s="30"/>
      <c r="L39" s="30"/>
      <c r="M39" s="30"/>
      <c r="N39" s="30"/>
      <c r="O39" s="30"/>
      <c r="P39" s="30"/>
      <c r="Q39" s="30"/>
      <c r="R39" s="67"/>
      <c r="S39" s="67"/>
      <c r="T39" s="66"/>
      <c r="U39" s="66"/>
    </row>
    <row r="40" spans="1:21" ht="17.25" customHeight="1">
      <c r="B40" s="31"/>
      <c r="C40" s="32"/>
      <c r="D40" s="32"/>
      <c r="E40" s="32"/>
      <c r="F40" s="33"/>
      <c r="G40" s="30"/>
      <c r="H40" s="30" t="s">
        <v>16</v>
      </c>
      <c r="I40" s="30"/>
      <c r="J40" s="30"/>
      <c r="K40" s="30"/>
      <c r="L40" s="30"/>
      <c r="M40" s="30"/>
      <c r="N40" s="30"/>
      <c r="O40" s="30"/>
      <c r="P40" s="30"/>
      <c r="Q40" s="30"/>
      <c r="R40" s="67"/>
      <c r="S40" s="67"/>
      <c r="T40" s="66"/>
      <c r="U40" s="65">
        <f>U41+U47</f>
        <v>6750000</v>
      </c>
    </row>
    <row r="41" spans="1:21" ht="17.25" customHeight="1">
      <c r="B41" s="31"/>
      <c r="C41" s="32"/>
      <c r="D41" s="32"/>
      <c r="E41" s="32"/>
      <c r="F41" s="33"/>
      <c r="G41" s="30"/>
      <c r="H41" s="34" t="s">
        <v>66</v>
      </c>
      <c r="I41" s="30"/>
      <c r="J41" s="30"/>
      <c r="K41" s="30"/>
      <c r="L41" s="30"/>
      <c r="M41" s="30"/>
      <c r="N41" s="30"/>
      <c r="O41" s="30"/>
      <c r="P41" s="30"/>
      <c r="Q41" s="30"/>
      <c r="R41" s="64"/>
      <c r="S41" s="64"/>
      <c r="T41" s="65"/>
      <c r="U41" s="66">
        <f>SUM(U42:U46)</f>
        <v>5450000</v>
      </c>
    </row>
    <row r="42" spans="1:21" ht="17" customHeight="1">
      <c r="B42" s="31"/>
      <c r="C42" s="32"/>
      <c r="D42" s="32"/>
      <c r="E42" s="32"/>
      <c r="F42" s="33"/>
      <c r="G42" s="30"/>
      <c r="H42" s="111" t="s">
        <v>104</v>
      </c>
      <c r="I42" s="30"/>
      <c r="J42" s="30"/>
      <c r="K42" s="30"/>
      <c r="L42" s="30"/>
      <c r="M42" s="30"/>
      <c r="N42" s="30"/>
      <c r="O42" s="30"/>
      <c r="P42" s="30"/>
      <c r="Q42" s="30"/>
      <c r="R42" s="67">
        <v>4</v>
      </c>
      <c r="S42" s="67" t="s">
        <v>18</v>
      </c>
      <c r="T42" s="66">
        <v>900000</v>
      </c>
      <c r="U42" s="66">
        <f>R42*T42</f>
        <v>3600000</v>
      </c>
    </row>
    <row r="43" spans="1:21" ht="17" hidden="1" customHeight="1">
      <c r="B43" s="27"/>
      <c r="C43" s="28"/>
      <c r="D43" s="28"/>
      <c r="E43" s="28"/>
      <c r="F43" s="29"/>
      <c r="G43" s="34"/>
      <c r="H43" s="108"/>
      <c r="I43" s="30"/>
      <c r="J43" s="30"/>
      <c r="K43" s="30"/>
      <c r="L43" s="30"/>
      <c r="M43" s="30"/>
      <c r="N43" s="30"/>
      <c r="O43" s="30"/>
      <c r="P43" s="30"/>
      <c r="Q43" s="30"/>
      <c r="R43" s="67"/>
      <c r="S43" s="67"/>
      <c r="T43" s="66"/>
      <c r="U43" s="66"/>
    </row>
    <row r="44" spans="1:21" ht="17.25" customHeight="1">
      <c r="B44" s="27"/>
      <c r="C44" s="28"/>
      <c r="D44" s="28"/>
      <c r="E44" s="28"/>
      <c r="F44" s="29"/>
      <c r="G44" s="34"/>
      <c r="H44" s="108" t="s">
        <v>67</v>
      </c>
      <c r="I44" s="30"/>
      <c r="J44" s="30"/>
      <c r="K44" s="30"/>
      <c r="L44" s="30"/>
      <c r="M44" s="30"/>
      <c r="N44" s="30"/>
      <c r="O44" s="30"/>
      <c r="P44" s="30"/>
      <c r="Q44" s="30"/>
      <c r="R44" s="67">
        <v>1</v>
      </c>
      <c r="S44" s="67" t="s">
        <v>17</v>
      </c>
      <c r="T44" s="66">
        <v>750000</v>
      </c>
      <c r="U44" s="66">
        <f>R44*T44</f>
        <v>750000</v>
      </c>
    </row>
    <row r="45" spans="1:21" ht="17.25" customHeight="1">
      <c r="B45" s="27"/>
      <c r="C45" s="28"/>
      <c r="D45" s="28"/>
      <c r="E45" s="28"/>
      <c r="F45" s="29"/>
      <c r="G45" s="34"/>
      <c r="H45" s="108" t="s">
        <v>68</v>
      </c>
      <c r="I45" s="30"/>
      <c r="J45" s="30"/>
      <c r="K45" s="30"/>
      <c r="L45" s="30"/>
      <c r="M45" s="30"/>
      <c r="N45" s="30"/>
      <c r="O45" s="30"/>
      <c r="P45" s="30"/>
      <c r="Q45" s="30"/>
      <c r="R45" s="67">
        <v>1</v>
      </c>
      <c r="S45" s="67" t="s">
        <v>17</v>
      </c>
      <c r="T45" s="66">
        <v>700000</v>
      </c>
      <c r="U45" s="66">
        <f>R45*T45</f>
        <v>700000</v>
      </c>
    </row>
    <row r="46" spans="1:21" ht="17.25" customHeight="1">
      <c r="B46" s="27"/>
      <c r="C46" s="28"/>
      <c r="D46" s="28"/>
      <c r="E46" s="28"/>
      <c r="F46" s="29"/>
      <c r="G46" s="34"/>
      <c r="H46" s="108" t="s">
        <v>69</v>
      </c>
      <c r="I46" s="30"/>
      <c r="J46" s="30"/>
      <c r="K46" s="30"/>
      <c r="L46" s="30"/>
      <c r="M46" s="30"/>
      <c r="N46" s="30"/>
      <c r="O46" s="30"/>
      <c r="P46" s="30"/>
      <c r="Q46" s="30"/>
      <c r="R46" s="67">
        <v>1</v>
      </c>
      <c r="S46" s="67" t="s">
        <v>17</v>
      </c>
      <c r="T46" s="66">
        <v>400000</v>
      </c>
      <c r="U46" s="66">
        <f>R46*T46</f>
        <v>400000</v>
      </c>
    </row>
    <row r="47" spans="1:21" ht="17.25" customHeight="1">
      <c r="B47" s="27"/>
      <c r="C47" s="28"/>
      <c r="D47" s="28"/>
      <c r="E47" s="28"/>
      <c r="F47" s="29"/>
      <c r="G47" s="34"/>
      <c r="H47" s="34" t="s">
        <v>70</v>
      </c>
      <c r="I47" s="30"/>
      <c r="J47" s="30"/>
      <c r="K47" s="30"/>
      <c r="L47" s="30"/>
      <c r="M47" s="30"/>
      <c r="N47" s="30"/>
      <c r="O47" s="30"/>
      <c r="P47" s="30"/>
      <c r="Q47" s="30"/>
      <c r="R47" s="64"/>
      <c r="S47" s="64"/>
      <c r="T47" s="65"/>
      <c r="U47" s="66">
        <f>SUM(U48:U50)</f>
        <v>1300000</v>
      </c>
    </row>
    <row r="48" spans="1:21" ht="17.25" customHeight="1">
      <c r="A48" s="1" t="s">
        <v>46</v>
      </c>
      <c r="B48" s="35"/>
      <c r="C48" s="36"/>
      <c r="D48" s="36"/>
      <c r="E48" s="36"/>
      <c r="F48" s="37"/>
      <c r="G48" s="30"/>
      <c r="H48" s="108" t="s">
        <v>71</v>
      </c>
      <c r="I48" s="30"/>
      <c r="J48" s="30"/>
      <c r="K48" s="30"/>
      <c r="L48" s="30"/>
      <c r="M48" s="30"/>
      <c r="N48" s="30"/>
      <c r="O48" s="30"/>
      <c r="P48" s="30"/>
      <c r="Q48" s="30"/>
      <c r="R48" s="67">
        <v>1</v>
      </c>
      <c r="S48" s="67" t="s">
        <v>23</v>
      </c>
      <c r="T48" s="66">
        <v>400000</v>
      </c>
      <c r="U48" s="66">
        <f>R48*T48</f>
        <v>400000</v>
      </c>
    </row>
    <row r="49" spans="1:24" ht="17.25" customHeight="1">
      <c r="A49" s="1" t="s">
        <v>47</v>
      </c>
      <c r="B49" s="27"/>
      <c r="C49" s="28"/>
      <c r="D49" s="28"/>
      <c r="E49" s="28"/>
      <c r="F49" s="29"/>
      <c r="G49" s="34"/>
      <c r="H49" s="108" t="s">
        <v>72</v>
      </c>
      <c r="I49" s="30"/>
      <c r="J49" s="30"/>
      <c r="K49" s="30"/>
      <c r="L49" s="30"/>
      <c r="M49" s="30"/>
      <c r="N49" s="30"/>
      <c r="O49" s="30"/>
      <c r="P49" s="30"/>
      <c r="Q49" s="30"/>
      <c r="R49" s="67">
        <v>1</v>
      </c>
      <c r="S49" s="67" t="s">
        <v>17</v>
      </c>
      <c r="T49" s="66">
        <v>300000</v>
      </c>
      <c r="U49" s="66">
        <f>R49*T49</f>
        <v>300000</v>
      </c>
    </row>
    <row r="50" spans="1:24" ht="17.25" customHeight="1">
      <c r="A50" s="1" t="s">
        <v>48</v>
      </c>
      <c r="B50" s="27"/>
      <c r="C50" s="28"/>
      <c r="D50" s="28"/>
      <c r="E50" s="28"/>
      <c r="F50" s="29"/>
      <c r="G50" s="34"/>
      <c r="H50" s="108" t="s">
        <v>73</v>
      </c>
      <c r="I50" s="30"/>
      <c r="J50" s="30"/>
      <c r="K50" s="30"/>
      <c r="L50" s="30"/>
      <c r="M50" s="30"/>
      <c r="N50" s="30"/>
      <c r="O50" s="30"/>
      <c r="P50" s="30"/>
      <c r="Q50" s="30"/>
      <c r="R50" s="67">
        <v>2</v>
      </c>
      <c r="S50" s="67" t="s">
        <v>17</v>
      </c>
      <c r="T50" s="66">
        <v>300000</v>
      </c>
      <c r="U50" s="66">
        <f>R50*T50</f>
        <v>600000</v>
      </c>
      <c r="X50" s="68"/>
    </row>
    <row r="51" spans="1:24" ht="17.25" customHeight="1">
      <c r="B51" s="35"/>
      <c r="C51" s="36"/>
      <c r="D51" s="36"/>
      <c r="E51" s="36"/>
      <c r="F51" s="37"/>
      <c r="G51" s="30"/>
      <c r="H51" s="30"/>
      <c r="I51" s="30"/>
      <c r="J51" s="30"/>
      <c r="K51" s="30"/>
      <c r="L51" s="30"/>
      <c r="M51" s="30"/>
      <c r="N51" s="30"/>
      <c r="O51" s="30"/>
      <c r="P51" s="34"/>
      <c r="Q51" s="30"/>
      <c r="R51" s="67"/>
      <c r="S51" s="67"/>
      <c r="T51" s="66"/>
      <c r="U51" s="65"/>
      <c r="X51" s="68"/>
    </row>
    <row r="52" spans="1:24" ht="17.25" customHeight="1">
      <c r="B52" s="27"/>
      <c r="C52" s="28"/>
      <c r="D52" s="28"/>
      <c r="E52" s="28"/>
      <c r="F52" s="29"/>
      <c r="G52" s="30"/>
      <c r="H52" s="30" t="s">
        <v>80</v>
      </c>
      <c r="I52" s="30"/>
      <c r="J52" s="30"/>
      <c r="K52" s="30"/>
      <c r="L52" s="30"/>
      <c r="M52" s="30"/>
      <c r="N52" s="30"/>
      <c r="O52" s="30"/>
      <c r="P52" s="30"/>
      <c r="Q52" s="30"/>
      <c r="R52" s="67"/>
      <c r="S52" s="67"/>
      <c r="T52" s="66"/>
      <c r="U52" s="65">
        <f>U53+U56</f>
        <v>894000</v>
      </c>
      <c r="X52" s="68"/>
    </row>
    <row r="53" spans="1:24" ht="17.25" customHeight="1">
      <c r="B53" s="31"/>
      <c r="C53" s="32"/>
      <c r="D53" s="32"/>
      <c r="E53" s="32"/>
      <c r="F53" s="33"/>
      <c r="G53" s="30"/>
      <c r="H53" s="34" t="s">
        <v>15</v>
      </c>
      <c r="I53" s="30"/>
      <c r="J53" s="30"/>
      <c r="K53" s="30"/>
      <c r="L53" s="30"/>
      <c r="M53" s="30"/>
      <c r="N53" s="30"/>
      <c r="O53" s="30"/>
      <c r="P53" s="30"/>
      <c r="Q53" s="30"/>
      <c r="R53" s="67"/>
      <c r="S53" s="67"/>
      <c r="T53" s="66"/>
      <c r="U53" s="66">
        <f>SUM(U54)</f>
        <v>390000</v>
      </c>
      <c r="X53" s="68"/>
    </row>
    <row r="54" spans="1:24" ht="17.25" customHeight="1">
      <c r="B54" s="31"/>
      <c r="C54" s="32"/>
      <c r="D54" s="32"/>
      <c r="E54" s="32"/>
      <c r="F54" s="33"/>
      <c r="G54" s="30"/>
      <c r="H54" s="108" t="s">
        <v>81</v>
      </c>
      <c r="I54" s="30"/>
      <c r="J54" s="30"/>
      <c r="K54" s="30"/>
      <c r="L54" s="30"/>
      <c r="M54" s="34"/>
      <c r="N54" s="34" t="s">
        <v>82</v>
      </c>
      <c r="O54" s="30"/>
      <c r="P54" s="30"/>
      <c r="Q54" s="30"/>
      <c r="R54" s="67">
        <v>2</v>
      </c>
      <c r="S54" s="67" t="s">
        <v>14</v>
      </c>
      <c r="T54" s="66">
        <v>195000</v>
      </c>
      <c r="U54" s="66">
        <f>R54*T54</f>
        <v>390000</v>
      </c>
      <c r="X54" s="68">
        <f>X62/X59</f>
        <v>46.171428571428571</v>
      </c>
    </row>
    <row r="55" spans="1:24" ht="17.25" customHeight="1">
      <c r="B55" s="31"/>
      <c r="C55" s="32"/>
      <c r="D55" s="32"/>
      <c r="E55" s="32"/>
      <c r="F55" s="33"/>
      <c r="G55" s="30"/>
      <c r="H55" s="34"/>
      <c r="I55" s="34"/>
      <c r="J55" s="30"/>
      <c r="K55" s="30"/>
      <c r="L55" s="30"/>
      <c r="M55" s="34"/>
      <c r="N55" s="30"/>
      <c r="O55" s="34"/>
      <c r="P55" s="30"/>
      <c r="Q55" s="30"/>
      <c r="R55" s="67"/>
      <c r="S55" s="67"/>
      <c r="T55" s="66"/>
      <c r="U55" s="65"/>
      <c r="X55" s="68"/>
    </row>
    <row r="56" spans="1:24" ht="17.25" customHeight="1">
      <c r="B56" s="31"/>
      <c r="C56" s="32"/>
      <c r="D56" s="32"/>
      <c r="E56" s="32"/>
      <c r="F56" s="33"/>
      <c r="G56" s="30"/>
      <c r="H56" s="34" t="s">
        <v>83</v>
      </c>
      <c r="I56" s="30"/>
      <c r="J56" s="30"/>
      <c r="K56" s="30"/>
      <c r="L56" s="30"/>
      <c r="M56" s="34"/>
      <c r="N56" s="30"/>
      <c r="O56" s="30"/>
      <c r="P56" s="30"/>
      <c r="Q56" s="30"/>
      <c r="R56" s="67"/>
      <c r="S56" s="67"/>
      <c r="T56" s="66"/>
      <c r="U56" s="66">
        <f>U57+U58</f>
        <v>504000</v>
      </c>
      <c r="X56" s="68">
        <v>2</v>
      </c>
    </row>
    <row r="57" spans="1:24" ht="14.25" customHeight="1">
      <c r="B57" s="31"/>
      <c r="C57" s="32"/>
      <c r="D57" s="32"/>
      <c r="E57" s="32"/>
      <c r="F57" s="33"/>
      <c r="G57" s="30"/>
      <c r="H57" s="108" t="s">
        <v>84</v>
      </c>
      <c r="I57" s="30"/>
      <c r="J57" s="30"/>
      <c r="K57" s="30"/>
      <c r="L57" s="30"/>
      <c r="M57" s="34"/>
      <c r="N57" s="118" t="s">
        <v>105</v>
      </c>
      <c r="O57" s="30"/>
      <c r="P57" s="30"/>
      <c r="Q57" s="30"/>
      <c r="R57" s="67">
        <v>1680</v>
      </c>
      <c r="S57" s="67" t="s">
        <v>14</v>
      </c>
      <c r="T57" s="66">
        <v>300</v>
      </c>
      <c r="U57" s="66">
        <f>R57*T57</f>
        <v>504000</v>
      </c>
      <c r="X57" s="68">
        <v>24</v>
      </c>
    </row>
    <row r="58" spans="1:24" ht="17.25" hidden="1" customHeight="1">
      <c r="B58" s="31"/>
      <c r="C58" s="32"/>
      <c r="D58" s="32"/>
      <c r="E58" s="32"/>
      <c r="F58" s="33"/>
      <c r="G58" s="30"/>
      <c r="H58" s="108"/>
      <c r="I58" s="30"/>
      <c r="J58" s="30"/>
      <c r="K58" s="30"/>
      <c r="L58" s="30"/>
      <c r="M58" s="34"/>
      <c r="N58" s="47"/>
      <c r="O58" s="30"/>
      <c r="P58" s="30"/>
      <c r="Q58" s="30"/>
      <c r="R58" s="67"/>
      <c r="S58" s="67"/>
      <c r="T58" s="66"/>
      <c r="U58" s="66"/>
      <c r="X58" s="68"/>
    </row>
    <row r="59" spans="1:24" ht="15.5" customHeight="1">
      <c r="B59" s="31"/>
      <c r="C59" s="32"/>
      <c r="D59" s="32"/>
      <c r="E59" s="32"/>
      <c r="F59" s="33"/>
      <c r="G59" s="30"/>
      <c r="H59" s="34"/>
      <c r="I59" s="34"/>
      <c r="J59" s="48"/>
      <c r="K59" s="48"/>
      <c r="L59" s="48"/>
      <c r="M59" s="48"/>
      <c r="N59" s="48"/>
      <c r="O59" s="48"/>
      <c r="P59" s="48"/>
      <c r="Q59" s="30"/>
      <c r="R59" s="67"/>
      <c r="S59" s="67"/>
      <c r="T59" s="66"/>
      <c r="U59" s="66"/>
      <c r="X59" s="68">
        <v>35</v>
      </c>
    </row>
    <row r="60" spans="1:24" ht="0.5" hidden="1" customHeight="1">
      <c r="B60" s="31"/>
      <c r="C60" s="32"/>
      <c r="D60" s="32"/>
      <c r="E60" s="32"/>
      <c r="F60" s="33"/>
      <c r="G60" s="30"/>
      <c r="H60" s="30"/>
      <c r="I60" s="30"/>
      <c r="J60" s="30"/>
      <c r="K60" s="30"/>
      <c r="L60" s="30"/>
      <c r="M60" s="34"/>
      <c r="N60" s="34"/>
      <c r="O60" s="30"/>
      <c r="P60" s="30"/>
      <c r="Q60" s="30"/>
      <c r="R60" s="67"/>
      <c r="S60" s="67"/>
      <c r="T60" s="66"/>
      <c r="U60" s="65"/>
      <c r="X60" s="68">
        <f>X56*X57*X59</f>
        <v>1680</v>
      </c>
    </row>
    <row r="61" spans="1:24" ht="17" hidden="1" customHeight="1">
      <c r="B61" s="31"/>
      <c r="C61" s="32"/>
      <c r="D61" s="32"/>
      <c r="E61" s="32"/>
      <c r="F61" s="33"/>
      <c r="G61" s="30"/>
      <c r="H61" s="34"/>
      <c r="I61" s="30"/>
      <c r="J61" s="30"/>
      <c r="K61" s="30"/>
      <c r="L61" s="30"/>
      <c r="M61" s="34"/>
      <c r="N61" s="34"/>
      <c r="O61" s="30"/>
      <c r="P61" s="30"/>
      <c r="Q61" s="30"/>
      <c r="R61" s="67"/>
      <c r="S61" s="67"/>
      <c r="T61" s="66"/>
      <c r="U61" s="66"/>
      <c r="X61" s="68">
        <v>64</v>
      </c>
    </row>
    <row r="62" spans="1:24" ht="17" hidden="1" customHeight="1">
      <c r="B62" s="31"/>
      <c r="C62" s="32"/>
      <c r="D62" s="32"/>
      <c r="E62" s="32"/>
      <c r="F62" s="33"/>
      <c r="G62" s="30"/>
      <c r="H62" s="108"/>
      <c r="I62" s="30"/>
      <c r="J62" s="30"/>
      <c r="K62" s="30"/>
      <c r="L62" s="30"/>
      <c r="M62" s="34"/>
      <c r="N62" s="34"/>
      <c r="O62" s="30"/>
      <c r="P62" s="30"/>
      <c r="Q62" s="30"/>
      <c r="R62" s="67"/>
      <c r="S62" s="67"/>
      <c r="T62" s="66"/>
      <c r="U62" s="66"/>
      <c r="X62" s="68">
        <f>X60-X61</f>
        <v>1616</v>
      </c>
    </row>
    <row r="63" spans="1:24" ht="17" hidden="1" customHeight="1">
      <c r="B63" s="31"/>
      <c r="C63" s="32"/>
      <c r="D63" s="32"/>
      <c r="E63" s="32"/>
      <c r="F63" s="33"/>
      <c r="G63" s="30"/>
      <c r="H63" s="34"/>
      <c r="I63" s="30"/>
      <c r="J63" s="30"/>
      <c r="K63" s="30"/>
      <c r="L63" s="30"/>
      <c r="M63" s="34"/>
      <c r="N63" s="34"/>
      <c r="O63" s="30"/>
      <c r="P63" s="30"/>
      <c r="Q63" s="30"/>
      <c r="R63" s="67"/>
      <c r="S63" s="67"/>
      <c r="T63" s="66"/>
      <c r="U63" s="66"/>
      <c r="X63" s="68">
        <f>SUM(X61:X62)</f>
        <v>1680</v>
      </c>
    </row>
    <row r="64" spans="1:24" ht="17.25" customHeight="1">
      <c r="B64" s="31"/>
      <c r="C64" s="32"/>
      <c r="D64" s="32"/>
      <c r="E64" s="32"/>
      <c r="F64" s="33"/>
      <c r="G64" s="30"/>
      <c r="H64" s="30" t="s">
        <v>19</v>
      </c>
      <c r="I64" s="30"/>
      <c r="J64" s="30"/>
      <c r="K64" s="30"/>
      <c r="L64" s="30"/>
      <c r="M64" s="30"/>
      <c r="N64" s="30"/>
      <c r="O64" s="30"/>
      <c r="P64" s="30"/>
      <c r="Q64" s="30"/>
      <c r="R64" s="67"/>
      <c r="S64" s="67"/>
      <c r="T64" s="66"/>
      <c r="U64" s="65">
        <f>U65</f>
        <v>4125000</v>
      </c>
      <c r="X64" s="68">
        <v>12700</v>
      </c>
    </row>
    <row r="65" spans="2:24" ht="17.25" customHeight="1">
      <c r="B65" s="31"/>
      <c r="C65" s="32"/>
      <c r="D65" s="32"/>
      <c r="E65" s="32"/>
      <c r="F65" s="33"/>
      <c r="G65" s="30"/>
      <c r="H65" s="34" t="s">
        <v>20</v>
      </c>
      <c r="I65" s="30"/>
      <c r="J65" s="30"/>
      <c r="K65" s="30"/>
      <c r="L65" s="30"/>
      <c r="M65" s="30"/>
      <c r="N65" s="30"/>
      <c r="O65" s="30"/>
      <c r="P65" s="30"/>
      <c r="Q65" s="30"/>
      <c r="R65" s="64"/>
      <c r="S65" s="64"/>
      <c r="T65" s="65"/>
      <c r="U65" s="66">
        <f>U66+U67+U68</f>
        <v>4125000</v>
      </c>
      <c r="X65" s="68">
        <v>200</v>
      </c>
    </row>
    <row r="66" spans="2:24" ht="17.25" customHeight="1">
      <c r="B66" s="31"/>
      <c r="C66" s="32"/>
      <c r="D66" s="32"/>
      <c r="E66" s="32"/>
      <c r="F66" s="33"/>
      <c r="G66" s="30"/>
      <c r="H66" s="108" t="s">
        <v>85</v>
      </c>
      <c r="I66" s="30"/>
      <c r="J66" s="30"/>
      <c r="K66" s="30"/>
      <c r="L66" s="30"/>
      <c r="M66" s="30"/>
      <c r="N66" s="30"/>
      <c r="O66" s="34" t="s">
        <v>89</v>
      </c>
      <c r="Q66" s="30"/>
      <c r="R66" s="67">
        <v>55</v>
      </c>
      <c r="S66" s="67" t="s">
        <v>21</v>
      </c>
      <c r="T66" s="66">
        <v>40000</v>
      </c>
      <c r="U66" s="66">
        <f>R66*T66</f>
        <v>2200000</v>
      </c>
      <c r="X66" s="68">
        <f>X64/X65</f>
        <v>63.5</v>
      </c>
    </row>
    <row r="67" spans="2:24" ht="12.75" customHeight="1">
      <c r="B67" s="31"/>
      <c r="C67" s="32"/>
      <c r="D67" s="32"/>
      <c r="E67" s="32"/>
      <c r="F67" s="33"/>
      <c r="G67" s="30"/>
      <c r="H67" s="108" t="s">
        <v>86</v>
      </c>
      <c r="I67" s="30"/>
      <c r="J67" s="30"/>
      <c r="K67" s="30"/>
      <c r="L67" s="30"/>
      <c r="M67" s="30"/>
      <c r="N67" s="30"/>
      <c r="O67" s="34" t="s">
        <v>90</v>
      </c>
      <c r="Q67" s="30"/>
      <c r="R67" s="67">
        <v>110</v>
      </c>
      <c r="S67" s="67" t="s">
        <v>21</v>
      </c>
      <c r="T67" s="66">
        <v>17500</v>
      </c>
      <c r="U67" s="66">
        <f>R67*T67</f>
        <v>1925000</v>
      </c>
      <c r="X67" s="68"/>
    </row>
    <row r="68" spans="2:24" ht="17.25" hidden="1" customHeight="1">
      <c r="B68" s="31"/>
      <c r="C68" s="32"/>
      <c r="D68" s="32"/>
      <c r="E68" s="32"/>
      <c r="F68" s="33"/>
      <c r="G68" s="30"/>
      <c r="H68" s="108"/>
      <c r="I68" s="30"/>
      <c r="J68" s="30"/>
      <c r="K68" s="30"/>
      <c r="L68" s="30"/>
      <c r="M68" s="30"/>
      <c r="N68" s="30"/>
      <c r="O68" s="34"/>
      <c r="Q68" s="30"/>
      <c r="R68" s="67"/>
      <c r="S68" s="67"/>
      <c r="T68" s="66"/>
      <c r="U68" s="66"/>
      <c r="X68" s="68"/>
    </row>
    <row r="69" spans="2:24" ht="17.25" customHeight="1" thickBot="1">
      <c r="B69" s="69"/>
      <c r="C69" s="70"/>
      <c r="D69" s="70"/>
      <c r="E69" s="70"/>
      <c r="F69" s="71"/>
      <c r="G69" s="72"/>
      <c r="H69" s="73"/>
      <c r="I69" s="72"/>
      <c r="J69" s="72"/>
      <c r="K69" s="72"/>
      <c r="L69" s="72"/>
      <c r="M69" s="72"/>
      <c r="N69" s="72"/>
      <c r="O69" s="73"/>
      <c r="P69" s="88"/>
      <c r="Q69" s="72"/>
      <c r="R69" s="92"/>
      <c r="S69" s="92"/>
      <c r="T69" s="93"/>
      <c r="U69" s="93"/>
      <c r="X69" s="68"/>
    </row>
    <row r="70" spans="2:24" ht="17.25" customHeight="1">
      <c r="B70" s="74"/>
      <c r="C70" s="75"/>
      <c r="D70" s="75"/>
      <c r="E70" s="75"/>
      <c r="F70" s="76"/>
      <c r="G70" s="77"/>
      <c r="H70" s="119" t="s">
        <v>106</v>
      </c>
      <c r="I70" s="77"/>
      <c r="J70" s="77"/>
      <c r="K70" s="77"/>
      <c r="L70" s="77"/>
      <c r="M70" s="77"/>
      <c r="N70" s="77"/>
      <c r="O70" s="77"/>
      <c r="P70" s="77"/>
      <c r="Q70" s="77"/>
      <c r="R70" s="94"/>
      <c r="S70" s="94"/>
      <c r="T70" s="95"/>
      <c r="U70" s="96">
        <f>U84+U71</f>
        <v>3750000</v>
      </c>
      <c r="X70" s="68"/>
    </row>
    <row r="71" spans="2:24" ht="0.5" customHeight="1">
      <c r="B71" s="31"/>
      <c r="C71" s="32"/>
      <c r="D71" s="32"/>
      <c r="E71" s="32"/>
      <c r="F71" s="33"/>
      <c r="G71" s="30"/>
      <c r="H71" s="109"/>
      <c r="I71" s="30"/>
      <c r="J71" s="30"/>
      <c r="K71" s="30"/>
      <c r="L71" s="30"/>
      <c r="M71" s="30"/>
      <c r="N71" s="30"/>
      <c r="O71" s="30"/>
      <c r="P71" s="30"/>
      <c r="Q71" s="30"/>
      <c r="R71" s="64"/>
      <c r="S71" s="64"/>
      <c r="T71" s="65"/>
      <c r="U71" s="65">
        <f>U72+U76+U80</f>
        <v>0</v>
      </c>
      <c r="X71" s="68"/>
    </row>
    <row r="72" spans="2:24" ht="17" hidden="1" customHeight="1">
      <c r="B72" s="31"/>
      <c r="C72" s="32"/>
      <c r="D72" s="32"/>
      <c r="E72" s="32"/>
      <c r="F72" s="33"/>
      <c r="G72" s="30"/>
      <c r="H72" s="34"/>
      <c r="I72" s="108"/>
      <c r="J72" s="30"/>
      <c r="K72" s="30"/>
      <c r="L72" s="30"/>
      <c r="M72" s="34"/>
      <c r="N72" s="30"/>
      <c r="O72" s="34"/>
      <c r="P72" s="30"/>
      <c r="Q72" s="30"/>
      <c r="R72" s="67"/>
      <c r="S72" s="67"/>
      <c r="T72" s="66"/>
      <c r="U72" s="65"/>
      <c r="X72" s="68"/>
    </row>
    <row r="73" spans="2:24" ht="17" hidden="1" customHeight="1">
      <c r="B73" s="31"/>
      <c r="C73" s="32"/>
      <c r="D73" s="32"/>
      <c r="E73" s="32"/>
      <c r="F73" s="33"/>
      <c r="G73" s="30"/>
      <c r="H73" s="34"/>
      <c r="I73" s="34"/>
      <c r="J73" s="110"/>
      <c r="K73" s="48"/>
      <c r="L73" s="48"/>
      <c r="M73" s="48"/>
      <c r="N73" s="48"/>
      <c r="O73" s="48"/>
      <c r="P73" s="48"/>
      <c r="Q73" s="30"/>
      <c r="R73" s="67"/>
      <c r="S73" s="67"/>
      <c r="T73" s="66"/>
      <c r="U73" s="66"/>
      <c r="X73" s="68"/>
    </row>
    <row r="74" spans="2:24" ht="17" hidden="1" customHeight="1">
      <c r="B74" s="31"/>
      <c r="C74" s="32"/>
      <c r="D74" s="32"/>
      <c r="E74" s="32"/>
      <c r="F74" s="33"/>
      <c r="G74" s="30"/>
      <c r="H74" s="34"/>
      <c r="I74" s="34"/>
      <c r="J74" s="110"/>
      <c r="K74" s="48"/>
      <c r="L74" s="48"/>
      <c r="M74" s="48"/>
      <c r="N74" s="48"/>
      <c r="O74" s="48"/>
      <c r="P74" s="48"/>
      <c r="Q74" s="30"/>
      <c r="R74" s="67"/>
      <c r="S74" s="67"/>
      <c r="T74" s="66"/>
      <c r="U74" s="66"/>
      <c r="X74" s="68"/>
    </row>
    <row r="75" spans="2:24" ht="17" hidden="1" customHeight="1">
      <c r="B75" s="31"/>
      <c r="C75" s="32"/>
      <c r="D75" s="32"/>
      <c r="E75" s="32"/>
      <c r="F75" s="33"/>
      <c r="G75" s="30"/>
      <c r="H75" s="34"/>
      <c r="I75" s="34"/>
      <c r="J75" s="110"/>
      <c r="K75" s="48"/>
      <c r="L75" s="48"/>
      <c r="M75" s="48"/>
      <c r="N75" s="48"/>
      <c r="O75" s="48"/>
      <c r="P75" s="48"/>
      <c r="Q75" s="97"/>
      <c r="R75" s="67"/>
      <c r="S75" s="67"/>
      <c r="T75" s="66"/>
      <c r="U75" s="66"/>
      <c r="X75" s="68"/>
    </row>
    <row r="76" spans="2:24" ht="17" hidden="1" customHeight="1">
      <c r="B76" s="31"/>
      <c r="C76" s="32"/>
      <c r="D76" s="32"/>
      <c r="E76" s="32"/>
      <c r="F76" s="33"/>
      <c r="G76" s="30"/>
      <c r="H76" s="34"/>
      <c r="I76" s="108"/>
      <c r="J76" s="30"/>
      <c r="K76" s="30"/>
      <c r="L76" s="30"/>
      <c r="M76" s="34"/>
      <c r="N76" s="30"/>
      <c r="O76" s="34"/>
      <c r="P76" s="30"/>
      <c r="Q76" s="30"/>
      <c r="R76" s="67"/>
      <c r="S76" s="67"/>
      <c r="T76" s="66"/>
      <c r="U76" s="65"/>
      <c r="X76" s="68"/>
    </row>
    <row r="77" spans="2:24" ht="17" hidden="1" customHeight="1">
      <c r="B77" s="31"/>
      <c r="C77" s="32"/>
      <c r="D77" s="32"/>
      <c r="E77" s="32"/>
      <c r="F77" s="33"/>
      <c r="G77" s="30"/>
      <c r="H77" s="34"/>
      <c r="I77" s="34"/>
      <c r="J77" s="110"/>
      <c r="K77" s="48"/>
      <c r="L77" s="48"/>
      <c r="M77" s="48"/>
      <c r="N77" s="48"/>
      <c r="O77" s="48"/>
      <c r="P77" s="48"/>
      <c r="Q77" s="30"/>
      <c r="R77" s="67"/>
      <c r="S77" s="67"/>
      <c r="T77" s="66"/>
      <c r="U77" s="66"/>
      <c r="X77" s="68"/>
    </row>
    <row r="78" spans="2:24" ht="17" hidden="1" customHeight="1">
      <c r="B78" s="31"/>
      <c r="C78" s="32"/>
      <c r="D78" s="32"/>
      <c r="E78" s="32"/>
      <c r="F78" s="33"/>
      <c r="G78" s="30"/>
      <c r="H78" s="34"/>
      <c r="I78" s="34"/>
      <c r="J78" s="110"/>
      <c r="K78" s="48"/>
      <c r="L78" s="48"/>
      <c r="M78" s="48"/>
      <c r="N78" s="48"/>
      <c r="O78" s="48"/>
      <c r="P78" s="48"/>
      <c r="Q78" s="30"/>
      <c r="R78" s="67"/>
      <c r="S78" s="67"/>
      <c r="T78" s="66"/>
      <c r="U78" s="66"/>
      <c r="X78" s="68"/>
    </row>
    <row r="79" spans="2:24" ht="17" hidden="1" customHeight="1">
      <c r="B79" s="31"/>
      <c r="C79" s="32"/>
      <c r="D79" s="32"/>
      <c r="E79" s="32"/>
      <c r="F79" s="33"/>
      <c r="G79" s="30"/>
      <c r="H79" s="34"/>
      <c r="I79" s="34"/>
      <c r="J79" s="110"/>
      <c r="K79" s="48"/>
      <c r="L79" s="48"/>
      <c r="M79" s="48"/>
      <c r="N79" s="48"/>
      <c r="O79" s="48"/>
      <c r="P79" s="48"/>
      <c r="Q79" s="97"/>
      <c r="R79" s="67"/>
      <c r="S79" s="67"/>
      <c r="T79" s="66"/>
      <c r="U79" s="66"/>
      <c r="X79" s="68"/>
    </row>
    <row r="80" spans="2:24" ht="17" hidden="1" customHeight="1">
      <c r="B80" s="31"/>
      <c r="C80" s="32"/>
      <c r="D80" s="32"/>
      <c r="E80" s="32"/>
      <c r="F80" s="33"/>
      <c r="G80" s="30"/>
      <c r="H80" s="34"/>
      <c r="I80" s="108"/>
      <c r="J80" s="30"/>
      <c r="K80" s="30"/>
      <c r="L80" s="30"/>
      <c r="M80" s="34"/>
      <c r="N80" s="30"/>
      <c r="O80" s="34"/>
      <c r="P80" s="30"/>
      <c r="Q80" s="30"/>
      <c r="R80" s="67"/>
      <c r="S80" s="67"/>
      <c r="T80" s="66"/>
      <c r="U80" s="65"/>
      <c r="X80" s="68"/>
    </row>
    <row r="81" spans="2:24" ht="17" hidden="1" customHeight="1">
      <c r="B81" s="31"/>
      <c r="C81" s="32"/>
      <c r="D81" s="32"/>
      <c r="E81" s="32"/>
      <c r="F81" s="33"/>
      <c r="G81" s="30"/>
      <c r="H81" s="34"/>
      <c r="I81" s="34"/>
      <c r="J81" s="110"/>
      <c r="K81" s="48"/>
      <c r="L81" s="48"/>
      <c r="M81" s="48"/>
      <c r="N81" s="48"/>
      <c r="O81" s="48"/>
      <c r="P81" s="48"/>
      <c r="Q81" s="30"/>
      <c r="R81" s="67"/>
      <c r="S81" s="67"/>
      <c r="T81" s="66"/>
      <c r="U81" s="66"/>
      <c r="X81" s="68"/>
    </row>
    <row r="82" spans="2:24" ht="17" hidden="1" customHeight="1">
      <c r="B82" s="31"/>
      <c r="C82" s="32"/>
      <c r="D82" s="32"/>
      <c r="E82" s="32"/>
      <c r="F82" s="33"/>
      <c r="G82" s="30"/>
      <c r="H82" s="34"/>
      <c r="I82" s="34"/>
      <c r="J82" s="110"/>
      <c r="K82" s="48"/>
      <c r="L82" s="48"/>
      <c r="M82" s="48"/>
      <c r="N82" s="48"/>
      <c r="O82" s="48"/>
      <c r="P82" s="48"/>
      <c r="Q82" s="30"/>
      <c r="R82" s="67"/>
      <c r="S82" s="67"/>
      <c r="T82" s="66"/>
      <c r="U82" s="66"/>
      <c r="X82" s="68"/>
    </row>
    <row r="83" spans="2:24" ht="17" hidden="1" customHeight="1">
      <c r="B83" s="31"/>
      <c r="C83" s="32"/>
      <c r="D83" s="32"/>
      <c r="E83" s="32"/>
      <c r="F83" s="33"/>
      <c r="G83" s="30"/>
      <c r="H83" s="34"/>
      <c r="I83" s="34"/>
      <c r="J83" s="110"/>
      <c r="K83" s="48"/>
      <c r="L83" s="48"/>
      <c r="M83" s="48"/>
      <c r="N83" s="48"/>
      <c r="O83" s="48"/>
      <c r="P83" s="48"/>
      <c r="Q83" s="30"/>
      <c r="R83" s="67"/>
      <c r="S83" s="67"/>
      <c r="T83" s="66"/>
      <c r="U83" s="66"/>
      <c r="X83" s="68"/>
    </row>
    <row r="84" spans="2:24" ht="17.25" customHeight="1">
      <c r="B84" s="31"/>
      <c r="C84" s="32"/>
      <c r="D84" s="32"/>
      <c r="E84" s="32"/>
      <c r="F84" s="33"/>
      <c r="G84" s="30"/>
      <c r="H84" s="34" t="s">
        <v>87</v>
      </c>
      <c r="I84" s="30"/>
      <c r="J84" s="30"/>
      <c r="K84" s="30"/>
      <c r="L84" s="30"/>
      <c r="M84" s="30"/>
      <c r="N84" s="30"/>
      <c r="O84" s="30"/>
      <c r="P84" s="30"/>
      <c r="Q84" s="30"/>
      <c r="R84" s="64"/>
      <c r="S84" s="64"/>
      <c r="T84" s="65"/>
      <c r="U84" s="66">
        <f>U85</f>
        <v>3750000</v>
      </c>
      <c r="X84" s="68"/>
    </row>
    <row r="85" spans="2:24" ht="17.25" customHeight="1" thickBot="1">
      <c r="B85" s="78"/>
      <c r="C85" s="79"/>
      <c r="D85" s="79"/>
      <c r="E85" s="79"/>
      <c r="F85" s="10"/>
      <c r="G85" s="30"/>
      <c r="H85" s="111" t="s">
        <v>107</v>
      </c>
      <c r="I85" s="30"/>
      <c r="J85" s="30"/>
      <c r="K85" s="30"/>
      <c r="L85" s="30"/>
      <c r="M85" s="30"/>
      <c r="N85" s="30"/>
      <c r="O85" s="30"/>
      <c r="P85" s="34" t="s">
        <v>88</v>
      </c>
      <c r="Q85" s="34"/>
      <c r="R85" s="67">
        <v>50</v>
      </c>
      <c r="S85" s="67" t="s">
        <v>24</v>
      </c>
      <c r="T85" s="66">
        <v>75000</v>
      </c>
      <c r="U85" s="66">
        <f>R85*T85</f>
        <v>3750000</v>
      </c>
    </row>
    <row r="86" spans="2:24" ht="18" customHeight="1" thickTop="1" thickBot="1">
      <c r="B86" s="80"/>
      <c r="C86" s="81"/>
      <c r="D86" s="81"/>
      <c r="E86" s="81"/>
      <c r="F86" s="81"/>
      <c r="G86" s="80"/>
      <c r="H86" s="81"/>
      <c r="I86" s="81"/>
      <c r="J86" s="81"/>
      <c r="K86" s="81"/>
      <c r="L86" s="81"/>
      <c r="M86" s="81"/>
      <c r="N86" s="81"/>
      <c r="O86" s="81"/>
      <c r="P86" s="81"/>
      <c r="Q86" s="98"/>
      <c r="R86" s="99"/>
      <c r="S86" s="99"/>
      <c r="T86" s="100"/>
      <c r="U86" s="63">
        <f>U28</f>
        <v>18324000</v>
      </c>
    </row>
    <row r="87" spans="2:24" ht="12" customHeight="1" thickTop="1">
      <c r="B87" s="82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101"/>
    </row>
    <row r="88" spans="2:24" ht="14.25" customHeight="1">
      <c r="B88" s="8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112" t="s">
        <v>108</v>
      </c>
      <c r="T88" s="34"/>
      <c r="U88" s="113">
        <v>2023</v>
      </c>
    </row>
    <row r="89" spans="2:24" ht="12" customHeight="1">
      <c r="B89" s="84"/>
      <c r="C89" s="34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34"/>
      <c r="O89" s="34"/>
      <c r="P89" s="34"/>
      <c r="Q89" s="34"/>
      <c r="R89" s="34"/>
      <c r="S89" s="34"/>
      <c r="T89" s="34"/>
      <c r="U89" s="102"/>
    </row>
    <row r="90" spans="2:24" ht="12" customHeight="1">
      <c r="B90" s="84"/>
      <c r="C90" s="34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34"/>
      <c r="Q90" s="34"/>
      <c r="R90" s="148"/>
      <c r="S90" s="148"/>
      <c r="T90" s="148"/>
      <c r="U90" s="150"/>
    </row>
    <row r="91" spans="2:24" ht="12" customHeight="1">
      <c r="B91" s="84"/>
      <c r="C91" s="34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34"/>
      <c r="Q91" s="34"/>
      <c r="R91" s="151" t="s">
        <v>109</v>
      </c>
      <c r="S91" s="148"/>
      <c r="T91" s="148"/>
      <c r="U91" s="150"/>
    </row>
    <row r="92" spans="2:24" ht="12" customHeight="1">
      <c r="B92" s="84"/>
      <c r="C92" s="34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34"/>
      <c r="Q92" s="34"/>
      <c r="R92" s="151" t="s">
        <v>110</v>
      </c>
      <c r="S92" s="148"/>
      <c r="T92" s="148"/>
      <c r="U92" s="150"/>
    </row>
    <row r="93" spans="2:24" ht="12" customHeight="1">
      <c r="B93" s="84"/>
      <c r="C93" s="34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34"/>
      <c r="Q93" s="34"/>
      <c r="R93" s="34"/>
      <c r="S93" s="34"/>
      <c r="T93" s="34"/>
      <c r="U93" s="102"/>
    </row>
    <row r="94" spans="2:24" ht="12" customHeight="1">
      <c r="B94" s="84"/>
      <c r="C94" s="34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34"/>
      <c r="Q94" s="34"/>
      <c r="R94" s="34"/>
      <c r="S94" s="34"/>
      <c r="T94" s="34"/>
      <c r="U94" s="102"/>
    </row>
    <row r="95" spans="2:24" ht="12.75" customHeight="1">
      <c r="B95" s="84"/>
      <c r="C95" s="34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  <c r="P95" s="34"/>
      <c r="Q95" s="34"/>
      <c r="R95" s="34"/>
      <c r="S95" s="34"/>
      <c r="T95" s="34"/>
      <c r="U95" s="102"/>
    </row>
    <row r="96" spans="2:24" ht="12.75" customHeight="1">
      <c r="B96" s="84"/>
      <c r="C96" s="34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34"/>
      <c r="Q96" s="34"/>
      <c r="R96" s="153" t="s">
        <v>111</v>
      </c>
      <c r="S96" s="154"/>
      <c r="T96" s="154"/>
      <c r="U96" s="155"/>
    </row>
    <row r="97" spans="2:21" ht="12.75" customHeight="1">
      <c r="B97" s="84"/>
      <c r="C97" s="34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34"/>
      <c r="Q97" s="34"/>
      <c r="R97" s="157"/>
      <c r="S97" s="157"/>
      <c r="T97" s="157"/>
      <c r="U97" s="158"/>
    </row>
    <row r="98" spans="2:21" ht="12.75" customHeight="1" thickBot="1">
      <c r="B98" s="86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58"/>
    </row>
    <row r="99" spans="2:21" ht="12.75" customHeight="1" thickTop="1">
      <c r="B99" s="82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101"/>
    </row>
    <row r="100" spans="2:21" ht="12.75" customHeight="1">
      <c r="B100" s="84"/>
      <c r="C100" s="34" t="s">
        <v>49</v>
      </c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102"/>
    </row>
    <row r="101" spans="2:21" ht="12.75" customHeight="1">
      <c r="B101" s="84"/>
      <c r="C101" s="34" t="s">
        <v>50</v>
      </c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102"/>
    </row>
    <row r="102" spans="2:21" ht="12.75" customHeight="1">
      <c r="B102" s="84"/>
      <c r="C102" s="34" t="s">
        <v>51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102"/>
    </row>
    <row r="103" spans="2:21" ht="12.75" customHeight="1">
      <c r="B103" s="84"/>
      <c r="C103" s="34">
        <v>1</v>
      </c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102"/>
    </row>
    <row r="104" spans="2:21" ht="12.75" customHeight="1">
      <c r="B104" s="84"/>
      <c r="C104" s="34">
        <v>2</v>
      </c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102"/>
    </row>
    <row r="105" spans="2:21" ht="12.75" customHeight="1">
      <c r="B105" s="84"/>
      <c r="C105" s="34" t="s">
        <v>52</v>
      </c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102"/>
    </row>
    <row r="106" spans="2:21" ht="12.75" customHeight="1" thickBot="1">
      <c r="B106" s="86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58"/>
    </row>
    <row r="107" spans="2:21" ht="12.75" customHeight="1" thickTop="1" thickBot="1">
      <c r="B107" s="145" t="s">
        <v>53</v>
      </c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7"/>
    </row>
    <row r="108" spans="2:21" ht="12.75" customHeight="1" thickTop="1" thickBot="1">
      <c r="B108" s="136" t="s">
        <v>54</v>
      </c>
      <c r="C108" s="136"/>
      <c r="D108" s="136" t="s">
        <v>55</v>
      </c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 t="s">
        <v>56</v>
      </c>
      <c r="P108" s="136"/>
      <c r="Q108" s="136"/>
      <c r="R108" s="136"/>
      <c r="S108" s="136"/>
      <c r="T108" s="136" t="s">
        <v>57</v>
      </c>
      <c r="U108" s="136"/>
    </row>
    <row r="109" spans="2:21" ht="12.75" customHeight="1" thickTop="1">
      <c r="B109" s="137">
        <v>1</v>
      </c>
      <c r="C109" s="138"/>
      <c r="D109" s="139" t="s">
        <v>58</v>
      </c>
      <c r="E109" s="140"/>
      <c r="F109" s="140"/>
      <c r="G109" s="140"/>
      <c r="H109" s="140"/>
      <c r="I109" s="140"/>
      <c r="J109" s="140"/>
      <c r="K109" s="140"/>
      <c r="L109" s="140"/>
      <c r="M109" s="140"/>
      <c r="N109" s="141"/>
      <c r="O109" s="142" t="s">
        <v>59</v>
      </c>
      <c r="P109" s="143"/>
      <c r="Q109" s="143"/>
      <c r="R109" s="143"/>
      <c r="S109" s="144"/>
      <c r="T109" s="89">
        <v>1</v>
      </c>
      <c r="U109" s="103"/>
    </row>
    <row r="110" spans="2:21">
      <c r="B110" s="128">
        <v>2</v>
      </c>
      <c r="C110" s="129"/>
      <c r="D110" s="130" t="s">
        <v>60</v>
      </c>
      <c r="E110" s="131"/>
      <c r="F110" s="131"/>
      <c r="G110" s="131"/>
      <c r="H110" s="131"/>
      <c r="I110" s="131"/>
      <c r="J110" s="131"/>
      <c r="K110" s="131"/>
      <c r="L110" s="131"/>
      <c r="M110" s="131"/>
      <c r="N110" s="132"/>
      <c r="O110" s="133" t="s">
        <v>61</v>
      </c>
      <c r="P110" s="134"/>
      <c r="Q110" s="134"/>
      <c r="R110" s="134"/>
      <c r="S110" s="135"/>
      <c r="T110" s="90"/>
      <c r="U110" s="104">
        <v>3</v>
      </c>
    </row>
    <row r="111" spans="2:21">
      <c r="B111" s="128">
        <v>3</v>
      </c>
      <c r="C111" s="129"/>
      <c r="D111" s="130" t="s">
        <v>62</v>
      </c>
      <c r="E111" s="131"/>
      <c r="F111" s="131"/>
      <c r="G111" s="131"/>
      <c r="H111" s="131"/>
      <c r="I111" s="131"/>
      <c r="J111" s="131"/>
      <c r="K111" s="131"/>
      <c r="L111" s="131"/>
      <c r="M111" s="131"/>
      <c r="N111" s="132"/>
      <c r="O111" s="133" t="s">
        <v>63</v>
      </c>
      <c r="P111" s="134"/>
      <c r="Q111" s="134"/>
      <c r="R111" s="134"/>
      <c r="S111" s="135"/>
      <c r="T111" s="90">
        <v>2</v>
      </c>
      <c r="U111" s="104"/>
    </row>
    <row r="112" spans="2:21" ht="14.5" thickBot="1">
      <c r="B112" s="120">
        <v>4</v>
      </c>
      <c r="C112" s="121"/>
      <c r="D112" s="122" t="s">
        <v>64</v>
      </c>
      <c r="E112" s="123"/>
      <c r="F112" s="123"/>
      <c r="G112" s="123"/>
      <c r="H112" s="123"/>
      <c r="I112" s="123"/>
      <c r="J112" s="123"/>
      <c r="K112" s="123"/>
      <c r="L112" s="123"/>
      <c r="M112" s="123"/>
      <c r="N112" s="124"/>
      <c r="O112" s="125" t="s">
        <v>65</v>
      </c>
      <c r="P112" s="126"/>
      <c r="Q112" s="126"/>
      <c r="R112" s="126"/>
      <c r="S112" s="127"/>
      <c r="T112" s="91"/>
      <c r="U112" s="105">
        <v>4</v>
      </c>
    </row>
    <row r="113" spans="2:21" ht="14.5" thickTop="1"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</row>
    <row r="114" spans="2:21"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</row>
    <row r="115" spans="2:21"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</row>
    <row r="116" spans="2:21"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</row>
    <row r="117" spans="2:21"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</row>
    <row r="118" spans="2:21"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</row>
    <row r="119" spans="2:21"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</row>
    <row r="120" spans="2:21"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</row>
    <row r="121" spans="2:21"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</row>
    <row r="122" spans="2:21"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</row>
    <row r="123" spans="2:21"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</row>
    <row r="124" spans="2:21"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</row>
    <row r="125" spans="2:21"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</row>
    <row r="126" spans="2:21"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</row>
    <row r="127" spans="2:21"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</row>
    <row r="128" spans="2:21"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</row>
    <row r="129" spans="2:21"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</row>
    <row r="130" spans="2:21"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</row>
    <row r="131" spans="2:21"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</row>
    <row r="132" spans="2:21"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</row>
    <row r="133" spans="2:21"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</row>
    <row r="134" spans="2:21"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</row>
    <row r="135" spans="2:21"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</row>
    <row r="136" spans="2:21"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</row>
    <row r="137" spans="2:21"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</row>
    <row r="138" spans="2:21"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</row>
    <row r="139" spans="2:21"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</row>
    <row r="140" spans="2:21"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</row>
    <row r="141" spans="2:21"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</row>
    <row r="142" spans="2:21"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</row>
    <row r="143" spans="2:21"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</row>
    <row r="144" spans="2:21"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</row>
    <row r="145" spans="2:21"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</row>
    <row r="146" spans="2:21"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</row>
    <row r="147" spans="2:21"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</row>
    <row r="148" spans="2:21"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</row>
    <row r="149" spans="2:21"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</row>
    <row r="150" spans="2:21"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</row>
    <row r="151" spans="2:21"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</row>
    <row r="152" spans="2:21"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</row>
    <row r="153" spans="2:21"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</row>
    <row r="154" spans="2:21"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</row>
    <row r="155" spans="2:21"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</row>
    <row r="156" spans="2:21"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</row>
    <row r="157" spans="2:21"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</row>
    <row r="158" spans="2:21"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</row>
    <row r="159" spans="2:21"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</row>
    <row r="160" spans="2:21"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</row>
    <row r="161" spans="2:21"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</row>
    <row r="162" spans="2:21"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</row>
    <row r="163" spans="2:21"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</row>
    <row r="164" spans="2:21"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</row>
    <row r="165" spans="2:21"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</row>
    <row r="166" spans="2:21"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</row>
    <row r="167" spans="2:21"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</row>
    <row r="168" spans="2:21"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</row>
    <row r="169" spans="2:21"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</row>
    <row r="170" spans="2:21"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</sheetData>
  <mergeCells count="53">
    <mergeCell ref="B2:F5"/>
    <mergeCell ref="G2:R2"/>
    <mergeCell ref="S2:T2"/>
    <mergeCell ref="G3:R3"/>
    <mergeCell ref="S3:T3"/>
    <mergeCell ref="G4:T4"/>
    <mergeCell ref="G5:T5"/>
    <mergeCell ref="B24:U24"/>
    <mergeCell ref="B14:U14"/>
    <mergeCell ref="B15:F16"/>
    <mergeCell ref="G15:S16"/>
    <mergeCell ref="T15:U16"/>
    <mergeCell ref="T17:U17"/>
    <mergeCell ref="T19:U19"/>
    <mergeCell ref="H20:S20"/>
    <mergeCell ref="T20:U20"/>
    <mergeCell ref="B22:I22"/>
    <mergeCell ref="K22:Q22"/>
    <mergeCell ref="B23:U23"/>
    <mergeCell ref="B25:F25"/>
    <mergeCell ref="G25:Q26"/>
    <mergeCell ref="R25:T25"/>
    <mergeCell ref="B26:F26"/>
    <mergeCell ref="B27:F27"/>
    <mergeCell ref="G27:Q27"/>
    <mergeCell ref="B107:U107"/>
    <mergeCell ref="D89:M89"/>
    <mergeCell ref="D90:O90"/>
    <mergeCell ref="R90:U90"/>
    <mergeCell ref="D91:O91"/>
    <mergeCell ref="R91:U91"/>
    <mergeCell ref="R92:U92"/>
    <mergeCell ref="D95:O95"/>
    <mergeCell ref="D96:O96"/>
    <mergeCell ref="R96:U96"/>
    <mergeCell ref="D97:O97"/>
    <mergeCell ref="R97:U97"/>
    <mergeCell ref="B108:C108"/>
    <mergeCell ref="D108:N108"/>
    <mergeCell ref="O108:S108"/>
    <mergeCell ref="T108:U108"/>
    <mergeCell ref="B109:C109"/>
    <mergeCell ref="D109:N109"/>
    <mergeCell ref="O109:S109"/>
    <mergeCell ref="B112:C112"/>
    <mergeCell ref="D112:N112"/>
    <mergeCell ref="O112:S112"/>
    <mergeCell ref="B110:C110"/>
    <mergeCell ref="D110:N110"/>
    <mergeCell ref="O110:S110"/>
    <mergeCell ref="B111:C111"/>
    <mergeCell ref="D111:N111"/>
    <mergeCell ref="O111:S111"/>
  </mergeCells>
  <pageMargins left="0.55118110236220497" right="0.31496062992126" top="0.23622047244094499" bottom="0.74803149606299202" header="0.31496062992126" footer="0.31496062992126"/>
  <pageSetup paperSize="256" scale="75" orientation="portrait" r:id="rId1"/>
  <rowBreaks count="1" manualBreakCount="1">
    <brk id="69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STUNTING</vt:lpstr>
      <vt:lpstr>STUNTING!Print_Area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2022-05-25T03:39:01Z</cp:lastPrinted>
  <dcterms:created xsi:type="dcterms:W3CDTF">2017-11-20T04:37:00Z</dcterms:created>
  <dcterms:modified xsi:type="dcterms:W3CDTF">2023-03-08T04:13:25Z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5EC5B64C9C254BF18A20570902C47B0F</vt:lpwstr>
  </property>
  <property fmtid="{D5CDD505-2E9C-101B-9397-08002B2CF9AE}" pid="3" name="KSOProductBuildVer">
    <vt:lpwstr>1033-11.2.0.10323</vt:lpwstr>
  </property>
</Properties>
</file>