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240" yWindow="75" windowWidth="20055" windowHeight="6165" activeTab="0"/>
  </bookViews>
  <sheets>
    <sheet name="Form 14 Matrik RKP. 2023" sheetId="1" r:id="rId3"/>
  </sheets>
  <externalReferences>
    <externalReference r:id="rId1"/>
    <externalReference r:id="rId2"/>
  </externalReferences>
  <definedNames>
    <definedName name="_xlnm._FilterDatabase" localSheetId="0" hidden="1">'[1]PERHITUNGAN SILTAP'!$A$8:$R$176</definedName>
    <definedName name="_xlnm._FilterDatabase" localSheetId="0" hidden="1">'Form 14 Matrik RKP. 2023'!$A$8:$R$176</definedName>
    <definedName name="_xlnm.Print_Area" localSheetId="0">'Form 14 Matrik RKP. 2023'!$A$1:$R$188</definedName>
  </definedNames>
  <calcPr calcId="124519"/>
</workbook>
</file>

<file path=xl/sharedStrings.xml><?xml version="1.0" encoding="utf-8"?>
<sst xmlns="http://schemas.openxmlformats.org/spreadsheetml/2006/main" uniqueCount="385" count="385">
  <si>
    <t>MATRIK RENCANA KERJA PEMERINTAH DESA (RKP) TAHUN 2025</t>
  </si>
  <si>
    <t>DESA</t>
  </si>
  <si>
    <t>: Alasangker</t>
  </si>
  <si>
    <t>KECAMATAN</t>
  </si>
  <si>
    <t>: Buleleng</t>
  </si>
  <si>
    <t>KABUPATEN</t>
  </si>
  <si>
    <t>PROVINSI</t>
  </si>
  <si>
    <t>: Bali</t>
  </si>
  <si>
    <t>NO</t>
  </si>
  <si>
    <t xml:space="preserve">  BIDANG DAN JENIS KEGIATAN</t>
  </si>
  <si>
    <t>Mendukung SDGes ke</t>
  </si>
  <si>
    <t>Data Eksisting tahun berjalan</t>
  </si>
  <si>
    <t>SASARAN/ MANFAAT</t>
  </si>
  <si>
    <t>Target Capaian Tahun 2023</t>
  </si>
  <si>
    <t>Volume/Satuan</t>
  </si>
  <si>
    <t>Lokasi</t>
  </si>
  <si>
    <t>Penerima Manfaat</t>
  </si>
  <si>
    <t>Waktu Pelaksanaan</t>
  </si>
  <si>
    <t>Anggaran</t>
  </si>
  <si>
    <t>Pola Pelaksanaan (Swakelola/KAD/Pihak Ketiga</t>
  </si>
  <si>
    <t>PKA dan/atau TPK</t>
  </si>
  <si>
    <t>Jumlah (Rp)</t>
  </si>
  <si>
    <t>Sumber</t>
  </si>
  <si>
    <t>DANA YANG DIGUNAKAN</t>
  </si>
  <si>
    <t xml:space="preserve">BIDANG  </t>
  </si>
  <si>
    <t>SUB BIDANG</t>
  </si>
  <si>
    <t>KEGIATAN</t>
  </si>
  <si>
    <t>DANA DESA</t>
  </si>
  <si>
    <t>ADD</t>
  </si>
  <si>
    <t>BHP</t>
  </si>
  <si>
    <t>BHR</t>
  </si>
  <si>
    <t>PAD</t>
  </si>
  <si>
    <t>PLL</t>
  </si>
  <si>
    <t>BKP</t>
  </si>
  <si>
    <t>BKP Perbekel</t>
  </si>
  <si>
    <t>bkk</t>
  </si>
  <si>
    <t>PENYELENGGARAAN PEMERINTAHAN DESA</t>
  </si>
  <si>
    <t>Penyelenggaraan Belanja Penghasilan Tetap, Tunjangan dan Operasional Pemerintahan Desa</t>
  </si>
  <si>
    <t>01</t>
  </si>
  <si>
    <t>Penyediaan Penghasilan Tetap dan Tunjangan Kepala Desa</t>
  </si>
  <si>
    <t>7 bulan</t>
  </si>
  <si>
    <t xml:space="preserve">Kepala Desa </t>
  </si>
  <si>
    <t>1 Orang</t>
  </si>
  <si>
    <t>Desa Alasangker</t>
  </si>
  <si>
    <t>12 Bulan</t>
  </si>
  <si>
    <t>Swakelola</t>
  </si>
  <si>
    <t>Kaur Keuangan</t>
  </si>
  <si>
    <t>02</t>
  </si>
  <si>
    <t>Penyediaan Penghasilan Tetap dan Tunjangan Perangkat Desa</t>
  </si>
  <si>
    <t xml:space="preserve">Perangkat Desa </t>
  </si>
  <si>
    <t>13 Orang</t>
  </si>
  <si>
    <t>03</t>
  </si>
  <si>
    <t>Penyediaan Jaminan Sosial bagi Kepala Desa dan Perangkat Desa</t>
  </si>
  <si>
    <t xml:space="preserve">Kepala Desa dan Perangkat Desa </t>
  </si>
  <si>
    <t>14 Orang</t>
  </si>
  <si>
    <t>04</t>
  </si>
  <si>
    <t>Penyediaan Operasional Pemerintah Desa</t>
  </si>
  <si>
    <t>Operasinal Kegiatan Kantor Desa</t>
  </si>
  <si>
    <t>1 Tahun</t>
  </si>
  <si>
    <t>Kaur TU  &amp; Umum</t>
  </si>
  <si>
    <t>05</t>
  </si>
  <si>
    <t>Penyediaan Tunjangan BPD</t>
  </si>
  <si>
    <t xml:space="preserve">BPD </t>
  </si>
  <si>
    <t>5 Orang</t>
  </si>
  <si>
    <t>06</t>
  </si>
  <si>
    <t>Penyediaan Operasional BPD</t>
  </si>
  <si>
    <t>Operasional BPD</t>
  </si>
  <si>
    <t>08</t>
  </si>
  <si>
    <t>Bidang Penyelenggaraan Belanja Penghasilan Tetap, Tunjangan dan Operasional Pemerintahan Desa 3% DD</t>
  </si>
  <si>
    <t>Operasional Pemerintah Desa</t>
  </si>
  <si>
    <t xml:space="preserve">1 Paket </t>
  </si>
  <si>
    <t>masyarakat desa alasangker</t>
  </si>
  <si>
    <t>2</t>
  </si>
  <si>
    <t>Sarana dan Prasarana Pemerintahan Desa</t>
  </si>
  <si>
    <t>Penyediaan sarana (aset tetap) perkantoran / pemerintahan</t>
  </si>
  <si>
    <t>9,16,18</t>
  </si>
  <si>
    <t>Tersedianya sarana perkantoranr Desa Alasangker</t>
  </si>
  <si>
    <t>1 Paket</t>
  </si>
  <si>
    <t>Pemeliharaan Gedung/Prasarana Kantor Desa</t>
  </si>
  <si>
    <t>Tersedianya sarana perkantoran Desa Alasangker</t>
  </si>
  <si>
    <t>Pembangunan/Rehabilitasi/Peningkatan Gedung/Prasarana Kantor Desa</t>
  </si>
  <si>
    <t>1 unit</t>
  </si>
  <si>
    <t>5 Bulan</t>
  </si>
  <si>
    <t>3</t>
  </si>
  <si>
    <t>Administrasi Kependudukan, Pencatatan Sipil, Statistik dan Kearsipan</t>
  </si>
  <si>
    <t>Penyusunan / Pendataan / Pemutakhiran Profil Desa</t>
  </si>
  <si>
    <t>-</t>
  </si>
  <si>
    <t xml:space="preserve">Pendataan Data Dasar Keluarga </t>
  </si>
  <si>
    <t>8,9,16</t>
  </si>
  <si>
    <t>Terdatanya Data Dasar Keluarga</t>
  </si>
  <si>
    <t>Kasi Pemerintahan</t>
  </si>
  <si>
    <t>Pengelolaan administrasi dan kearsipan pemerintahan desa</t>
  </si>
  <si>
    <t>tersedianya pelayanan administrasi pada masyarakat</t>
  </si>
  <si>
    <t>1 Ls</t>
  </si>
  <si>
    <t>7 hari</t>
  </si>
  <si>
    <t>Pemetaan dan Analisis Kemiskinan Desa secara Partisipatif ( Varivali BDT )</t>
  </si>
  <si>
    <t>Pendataan KK miskin</t>
  </si>
  <si>
    <t>1815 KK</t>
  </si>
  <si>
    <t>Kaur Perencanaan</t>
  </si>
  <si>
    <t>4</t>
  </si>
  <si>
    <t>Tata Praja Pemerintahan, Perencanaan, Keuangan dan Pelaporan</t>
  </si>
  <si>
    <t>Penyelenggaraan Musyawarah Perencanaan Desa / Pembahasan APBDes</t>
  </si>
  <si>
    <t>1,2,3,4,5,6,7,8,9,10,11,12,13,14,15,16,17,18</t>
  </si>
  <si>
    <t xml:space="preserve">terlaksananya Pembahasan RKP, Lokakarya, Musrenbang dan Peningkatan Kapasitas Tim </t>
  </si>
  <si>
    <t>4 Kegiatan</t>
  </si>
  <si>
    <t>1 hari</t>
  </si>
  <si>
    <t>Penyelenggaraan Musyawarah Desa lainnya (musdus, rembug warga, dll., yang bersifat non-reguler sesuai kebutuhan desa)</t>
  </si>
  <si>
    <t>terselenggaranya musdus dan  rembug warga</t>
  </si>
  <si>
    <t>1 Kegiatan</t>
  </si>
  <si>
    <t>1 tahun</t>
  </si>
  <si>
    <t>Penyusunan Dokumen Perencanaan Desa (RPJMDes/RKPDes,dll)</t>
  </si>
  <si>
    <t>terselenggaranya perencanaan RKP Desa Tahun 2023</t>
  </si>
  <si>
    <t>6 bulan</t>
  </si>
  <si>
    <t>Pengelolaan/Administrasi/Inventarisasi/Penilaian Aset Desa</t>
  </si>
  <si>
    <t>Pengelolaan Aset Desa</t>
  </si>
  <si>
    <t>17 Orang</t>
  </si>
  <si>
    <t>Penyusunan Kebijakan Desa ( Perdes Kewenangan dan Pungutan)</t>
  </si>
  <si>
    <t>Penyusunan Kebijakan Desa ( Perdes Kewenangan dan Pungutan</t>
  </si>
  <si>
    <t>50 orang</t>
  </si>
  <si>
    <t>2 hari</t>
  </si>
  <si>
    <t>07</t>
  </si>
  <si>
    <t>Penyusunan Laporan Kepala Desa/Penyelenggaraan Pemerintahan Desa (laporan akhir tahun anggaran, laporan akhir masa jabatan, laporan keterangan akhir tahun anggaran, informasi kepada masyarakat)</t>
  </si>
  <si>
    <t>Penyusunan Laporan Kepala Desa/Penyelenggaraan Pemerintahan Desa</t>
  </si>
  <si>
    <t>Pengembangan sistem informasi Desa</t>
  </si>
  <si>
    <t>Terlaksananya program sistem informasi Desa</t>
  </si>
  <si>
    <t>1 ls</t>
  </si>
  <si>
    <t>09</t>
  </si>
  <si>
    <t>Koordinasi/Kerjasama Penyelenggaraan Pemerintahan dan Pembangunan Desa (Antar Desa/Kecamatan/Kabupaten, Pihak Ketiga, dll)</t>
  </si>
  <si>
    <t>11</t>
  </si>
  <si>
    <r>
      <t>Penyelenggaraan Lomba antar kewilayahan dan pengiriman kontingen dalam</t>
    </r>
    <r>
      <rPr>
        <b/>
        <i/>
        <sz val="8"/>
        <color rgb="FF000000"/>
        <rFont val="Calibri"/>
      </rPr>
      <t xml:space="preserve"> mengikuti Lomba Desa tingkat kabupaten</t>
    </r>
  </si>
  <si>
    <t>1 Bulan</t>
  </si>
  <si>
    <t>5</t>
  </si>
  <si>
    <t>Pertanahan</t>
  </si>
  <si>
    <t>Sertifikasi Tanah Kas Desa</t>
  </si>
  <si>
    <t>9,16,17,18</t>
  </si>
  <si>
    <t>Pengalihan hak tanah desa</t>
  </si>
  <si>
    <t>1 bulan</t>
  </si>
  <si>
    <t>Administrasi Pajak Bumi dan Bangunan (PBB)</t>
  </si>
  <si>
    <t>2 Bulan</t>
  </si>
  <si>
    <t>JUMLAH PERBIDANG 1</t>
  </si>
  <si>
    <t>PELAKSANAAN PEMBANGUNAN DESA</t>
  </si>
  <si>
    <t>1</t>
  </si>
  <si>
    <t>Pendidikan</t>
  </si>
  <si>
    <t>Penyelenggaraan PAUD Milik Desa (HONORARIUM GURU TK)</t>
  </si>
  <si>
    <t>4,5,9,18</t>
  </si>
  <si>
    <t>memberikan honor bagi guru TK/PAUD bagi masyarakat Desa Alasangker</t>
  </si>
  <si>
    <t>5 Guru</t>
  </si>
  <si>
    <t>6 Guru TK Asti Kumara</t>
  </si>
  <si>
    <t>Kasi Pelayanan</t>
  </si>
  <si>
    <t>Dukungan Penyelenggaraan PAUD Milik Desa ( PMT TK)</t>
  </si>
  <si>
    <t xml:space="preserve"> TK/PAUDDesa Alasangker</t>
  </si>
  <si>
    <t>2 Paud</t>
  </si>
  <si>
    <t>Siswa Siswi TK Asti Kumara</t>
  </si>
  <si>
    <t>Penyuluhan dan Pelatihan Pendidikan bagi Masyarakat ( Pasaraman/Dharma Santi PHDI )</t>
  </si>
  <si>
    <t xml:space="preserve"> tercapainya Pasraman PHDI Desa Alasangker</t>
  </si>
  <si>
    <t>1 paket</t>
  </si>
  <si>
    <t>1 hr</t>
  </si>
  <si>
    <t xml:space="preserve">Pembangunan/Rehabilitasi/Peningkatan/Pengadaan Sarana/Prasarana/Alat Peraga Edukatif (APE) PAUD/ TK/TPA/TKA/TPQ/Madrasah Non-Formal Milik  Desa ( Pembangunan TK Asti Kumara ) </t>
  </si>
  <si>
    <t>memberikan tempat belajar dan bermain bagi anak usia TK/PAUD bagi masyarakat Desa Alasangker</t>
  </si>
  <si>
    <t>1 TK</t>
  </si>
  <si>
    <t>Balita di Posyandu</t>
  </si>
  <si>
    <t>3 Bulan</t>
  </si>
  <si>
    <t>Kasi Kesra</t>
  </si>
  <si>
    <t>Pengembangan dan Pembinaan Sanggar Seni dan Belajar</t>
  </si>
  <si>
    <t>Masyarakat Desa Alasangker</t>
  </si>
  <si>
    <t>1 Perguruan Silat</t>
  </si>
  <si>
    <t>Perguruan Silat</t>
  </si>
  <si>
    <t>Perguruan Silat Bhakti Negara di Desa Alasangker</t>
  </si>
  <si>
    <t>Sekehe Baris Bengkol</t>
  </si>
  <si>
    <t>1 minggu</t>
  </si>
  <si>
    <t>Sekehe gambang</t>
  </si>
  <si>
    <t>Sekehe Gong Anak Anak</t>
  </si>
  <si>
    <t>2Bulan</t>
  </si>
  <si>
    <t>10</t>
  </si>
  <si>
    <t>Dukungan Pendidikan bagi siswa miskin/prestasi</t>
  </si>
  <si>
    <t>Siswa anak sekolah dan berprestasi Desa Alasangker</t>
  </si>
  <si>
    <t>4 Sekolah</t>
  </si>
  <si>
    <t>Siswa berprestasi</t>
  </si>
  <si>
    <t>Kesehatan</t>
  </si>
  <si>
    <t>Penyelenggaraan Pos Kesehatan Desa (PKD) / Polindes Milik Desa (Posyandu )</t>
  </si>
  <si>
    <t>1,2,3,4,5,6,7,8,9,10,16,18</t>
  </si>
  <si>
    <t>Posyandu Desa Alasangker</t>
  </si>
  <si>
    <t>Penyelenggaraan Posyandu (Honorarium Kader Posyandu)</t>
  </si>
  <si>
    <t>Kader Posyandu, BKB, BKR, posbindu dll</t>
  </si>
  <si>
    <t>Penyuluhan dan Pelatihan Bidang Kesehatan (untuk Masyarakat, Tenaga Kesehatan, Kader Kesehatan, dll)</t>
  </si>
  <si>
    <t>Penyelenggaraan Desa Siaga Kesehatan Pendataan HPR (Hewan Penular Rabies)</t>
  </si>
  <si>
    <t xml:space="preserve">Kegiatan pembangunan dan pemeliharaan sarana prasarana olahraga dan seni Desa </t>
  </si>
  <si>
    <t xml:space="preserve">Peningkatan Kwalitas Lapangan Gandameru </t>
  </si>
  <si>
    <t>lapangan br. dinas alasangker</t>
  </si>
  <si>
    <t>,-</t>
  </si>
  <si>
    <t>Pekerjaan Umum dan Penataan Ruang</t>
  </si>
  <si>
    <t>3,9,10,11,16,18</t>
  </si>
  <si>
    <t>Pemeliharaan pemakaman milik desa/situs bersejarah milik desa/petilasan milik Desa</t>
  </si>
  <si>
    <t>Pembangunan Bale Pesayuban Setra Bongol</t>
  </si>
  <si>
    <t>Pembangunan/Rehabilitasi/Peningkatan/Pengerasan Jalan lingkungan pemukiman/gang</t>
  </si>
  <si>
    <t>2 minggu</t>
  </si>
  <si>
    <t>3 minggu</t>
  </si>
  <si>
    <t>73.8 m3</t>
  </si>
  <si>
    <t>5 Hari</t>
  </si>
  <si>
    <t>14</t>
  </si>
  <si>
    <t>Pembangunan/Rehabilitasi/Peningkatan Balai Desa/Balai Kemasyarakatan (Rehab Balai Masyarakat Br. Dinas Alasangker Kajanan)</t>
  </si>
  <si>
    <t>10 Hari</t>
  </si>
  <si>
    <t>16</t>
  </si>
  <si>
    <t>Pembuatan/pemutahiran Peta Wilayah dan Sosial Desa ( Validasi data DTKS dan rembug Stunting )</t>
  </si>
  <si>
    <t>2 Ls</t>
  </si>
  <si>
    <t>Masyarakat Miskin</t>
  </si>
  <si>
    <t>Kawasan Pemukiman</t>
  </si>
  <si>
    <t>Pemeliharaan Fasilitas Pengelolaan Sampah Desa/Permukiman (Penampungan, Bank Sampah, dll)</t>
  </si>
  <si>
    <t>Honor Petugas Angkut Sampah</t>
  </si>
  <si>
    <t>1,2,3,6,8,9,10,11,12,16,18</t>
  </si>
  <si>
    <t>Meningkatkan Kebersihan Desa</t>
  </si>
  <si>
    <t>3 Orang</t>
  </si>
  <si>
    <t>Petugas angkut sampah</t>
  </si>
  <si>
    <t>12</t>
  </si>
  <si>
    <t xml:space="preserve">Pembangunan Rehabilitasi/Peningkatan Sambungan Air Bersih Ke rumah Tangga (pipanisasi, dll) </t>
  </si>
  <si>
    <t>memberikan Fasilitas Jamban pada KK miskin</t>
  </si>
  <si>
    <t>6 unit</t>
  </si>
  <si>
    <t xml:space="preserve"> 1 Bulan</t>
  </si>
  <si>
    <t>DD</t>
  </si>
  <si>
    <t>Pembangunan/Rehabilitas/Peningkatan Fasilitas Jamban Umum/MCK umum, dll **</t>
  </si>
  <si>
    <t>15</t>
  </si>
  <si>
    <t xml:space="preserve">Pembangunan/Rehabilitasi/Peningkatan Fasilitas Pengelolaan Sampah Desa/Permukiman (Penampungan, Bank Sampah, dll)** </t>
  </si>
  <si>
    <t>Pembangunan TPS3R Skala Desa</t>
  </si>
  <si>
    <t>Meningkatkan keindahan Desa</t>
  </si>
  <si>
    <t xml:space="preserve">Pembangunan tempat Sampah Br. Dinas Juwukmanis </t>
  </si>
  <si>
    <t>Pemberian bak sampah kepada Sekolah SMP dan SD</t>
  </si>
  <si>
    <t>Sekolah SMP dan SD</t>
  </si>
  <si>
    <t>Kehutanan dan Lingkungan Hidup</t>
  </si>
  <si>
    <t>Pelatihan/Sosialisasi/Penyuluhan/Penyadaran Tentang Lingkungan Hidup dan kehutanan</t>
  </si>
  <si>
    <t>6</t>
  </si>
  <si>
    <t>Perhubungan, Komunikasi, dan Informatika</t>
  </si>
  <si>
    <t>Penyelenggaraan Informasi Publik Desa</t>
  </si>
  <si>
    <t>Pembuatan Poster Penetapan APBDes untuk Warga</t>
  </si>
  <si>
    <t>Pengelolaan dan Pembuatan Jaringan/Instalasi Komunikasi dan Informasi Lokal Desa</t>
  </si>
  <si>
    <t>Mempermudah Akses Informasi</t>
  </si>
  <si>
    <t>8</t>
  </si>
  <si>
    <t>Pariwisata</t>
  </si>
  <si>
    <t>Pembangunan/Rehabilitasi/Peningkatan sarana dan Prasarana Pariwisata Milik Desa ( Pembangunan/penataan pesiraman pura bukit puncak mas )</t>
  </si>
  <si>
    <t>meningkatkan pariwisata Desa</t>
  </si>
  <si>
    <t>JUMLAH PERBIDANG 2</t>
  </si>
  <si>
    <t>PEMBINAAN KEMASYARAKATAN</t>
  </si>
  <si>
    <t>Ketenteraman, Ketertiban Umum, dan Pelindungan Masyarakat</t>
  </si>
  <si>
    <t>Pengadaan / Penyelenggaraan Pos Keamanan Desa ( Pengamanan odalan dan Nyepi)</t>
  </si>
  <si>
    <t>Pengamanan odalan dan Nyepi</t>
  </si>
  <si>
    <t>3,4,5,8,11,16,17,18</t>
  </si>
  <si>
    <t>Menjaga Keamanan dan Ketertiban Masyarakat</t>
  </si>
  <si>
    <t>32 Orang</t>
  </si>
  <si>
    <t>Linmas Desa Alasangker</t>
  </si>
  <si>
    <t>Kebudayaan dan Keagamaan</t>
  </si>
  <si>
    <t>Pembinaan group kesenian dan kebudayaan tingkat desa ( Perayaan Bulan Bahasa Bali )</t>
  </si>
  <si>
    <t>anak SMP SD dan PKK</t>
  </si>
  <si>
    <t>Penyelenggaraan Festival Kesenian, Adat/Kebudayaan, dan Keagamaan (perayaan hari kemerdekaan, hari besar keagamaan, dll) tingkat Desa</t>
  </si>
  <si>
    <t>Kegiatan makan minum piodalan di kantor Perbekel Alasangker, di Balai masyarakat/ posyandu  dan Nganyarin</t>
  </si>
  <si>
    <t>Penyelenggaraan Festival perayaan hari kemerdekaan tingka jalan santai dan lomba - lomba )</t>
  </si>
  <si>
    <t xml:space="preserve">2 hari  </t>
  </si>
  <si>
    <t>Penyelenggaraan Perayaan bulan Bung Karno</t>
  </si>
  <si>
    <t>Upacara ngusaba Subak Desa</t>
  </si>
  <si>
    <t xml:space="preserve">Terlaksananya Upacara/ Upakara Yadnya </t>
  </si>
  <si>
    <t>Krame Subak</t>
  </si>
  <si>
    <t xml:space="preserve">Upacara ngusaba Subak Pendem </t>
  </si>
  <si>
    <t>Upacara ngusaba Subak Babakan Alasangker</t>
  </si>
  <si>
    <t>Upacara ngusaba Subak Bengkel</t>
  </si>
  <si>
    <t>Upacara ngusaba Subak Bongol</t>
  </si>
  <si>
    <t>Upacara ngusaba Subak Pemuhunan</t>
  </si>
  <si>
    <t>Upacara ngusaba Subak Diwang</t>
  </si>
  <si>
    <t>Upacara ngusaba Subak Babakan Anyar</t>
  </si>
  <si>
    <t>Upacara ngusaba Subak Juwukmanis</t>
  </si>
  <si>
    <t>Pemeliharaan sarana dan prasarana kebudayaan /rumah adat/keagamaan milik desa</t>
  </si>
  <si>
    <t>Pembangunan Pura Subak Desa</t>
  </si>
  <si>
    <t>Pemeliharaan Pahrayangan Desa</t>
  </si>
  <si>
    <t>Pembangunan  Subak Pendem</t>
  </si>
  <si>
    <t>Pembangunan  Subak Bengkel</t>
  </si>
  <si>
    <t>Pembangunan  Subak Bongol</t>
  </si>
  <si>
    <t>Pembangunan   subak pemuhunan</t>
  </si>
  <si>
    <t>Renovasi Bale Paruman Subak Diwang</t>
  </si>
  <si>
    <t>Penambahan Subak Babakan Anyar</t>
  </si>
  <si>
    <t>Pembangunan Subak Juwukmanis</t>
  </si>
  <si>
    <t>Pembnagunan Subak Wana We Kertha</t>
  </si>
  <si>
    <t>Kepemudaan dan Olah Raga</t>
  </si>
  <si>
    <t>Pengiriman Kontingen Kepemudaan dan Olah Raga sebagai Wakil Desa di tingkat Kecamatan dan Kabupaten/Kota</t>
  </si>
  <si>
    <t xml:space="preserve">Meningkatkan Prestasi di Bidang Olahraga </t>
  </si>
  <si>
    <t>24 Orang</t>
  </si>
  <si>
    <t>Club Olahraga/karang Taruna</t>
  </si>
  <si>
    <t>Penyelenggaraan Festival/Lomba Kepemudaan dan Olahraga tingkat Desa</t>
  </si>
  <si>
    <t>Pembinaan Karang Taruna /Club Kepemudaan /Club Olah Raga</t>
  </si>
  <si>
    <t>20 Orang</t>
  </si>
  <si>
    <t>karang Taruna</t>
  </si>
  <si>
    <t>Kelembagaan Masyarakat</t>
  </si>
  <si>
    <t>Pembinaan Lembaga Adat</t>
  </si>
  <si>
    <t>Penyelenggaraan Lembaga Adat</t>
  </si>
  <si>
    <t>30 Orang</t>
  </si>
  <si>
    <t>Desa Pakraman Bale Agung Tenaon</t>
  </si>
  <si>
    <t>1 Hari</t>
  </si>
  <si>
    <t>Operasional Kelian dan Prajuru Subak Desa</t>
  </si>
  <si>
    <t>4 Orang</t>
  </si>
  <si>
    <t>Subak  Desa</t>
  </si>
  <si>
    <t>Prajuru Subak</t>
  </si>
  <si>
    <t>Operasional Kelian dan Prajuru Subak Pendem</t>
  </si>
  <si>
    <t>Subak Pendem</t>
  </si>
  <si>
    <t>Operasional Kelian dan Prajuru Subak Abian Wane We Kerta</t>
  </si>
  <si>
    <t>Subak Babakan Alasangker</t>
  </si>
  <si>
    <t>Operasional Kelian dan Prajuru Babakan Alasangker</t>
  </si>
  <si>
    <t>Subak Bengkel</t>
  </si>
  <si>
    <t>Operasional Kelian dan Prajuru Subak Bengkel</t>
  </si>
  <si>
    <t>Subak Bongol</t>
  </si>
  <si>
    <t>Operasional Kelian dan Prajuru Subak Bongol</t>
  </si>
  <si>
    <t>Subak Pemuhuan</t>
  </si>
  <si>
    <t>Operasional Kelian dan Prajuru Subak Pemuhunan</t>
  </si>
  <si>
    <t>Subak Diwang</t>
  </si>
  <si>
    <t>Operasional Kelian dan Prajuru Subak Diwang</t>
  </si>
  <si>
    <t>Subak babakan Anyar</t>
  </si>
  <si>
    <t>Operasional Kelian dan Prajuru Subak babakan Anyar</t>
  </si>
  <si>
    <t>Subak Juwukmanis</t>
  </si>
  <si>
    <t>Operasional Kelian dan Prajuru Subak juwukmanis</t>
  </si>
  <si>
    <t>Subak Abian Asti taman Sari</t>
  </si>
  <si>
    <t>Operasional Kelian dan Prajuru Subak Abian Asti Taman Sari</t>
  </si>
  <si>
    <t>Subak Abian Wanawe Kertha</t>
  </si>
  <si>
    <t>desa pakraman dan Subak</t>
  </si>
  <si>
    <t>Pembinaan LKMD/LPM/LPMD</t>
  </si>
  <si>
    <t>Peningkatan Kapasitas LPM</t>
  </si>
  <si>
    <t>LPM</t>
  </si>
  <si>
    <t>Pembinaan PKK</t>
  </si>
  <si>
    <t>Meningkatkan kesehatan bagi anggota PKK</t>
  </si>
  <si>
    <t>PKK</t>
  </si>
  <si>
    <t>JUMLAH PERBIDANG 3</t>
  </si>
  <si>
    <t>PEMBERDAYAAN MASYARAKAT</t>
  </si>
  <si>
    <t>Pertanian dan Peternakan</t>
  </si>
  <si>
    <t>Peningkatan Produksi Tanaman Pangan (Alat Produksi dan pengolahan pertanian, penggilingan Padi/jagung, dll)</t>
  </si>
  <si>
    <t>1,2,3,4,5,8,9,10,11,15,18</t>
  </si>
  <si>
    <t>Pemberian bibit ternak dalam rangka penanggulangan ketahanan pangan di Desa</t>
  </si>
  <si>
    <t>126 orang</t>
  </si>
  <si>
    <t>masyarakat miskin</t>
  </si>
  <si>
    <t>7  hari</t>
  </si>
  <si>
    <t>Peningkatan Produksi Peternakan (Alat Produksi dan pengolahan peternakan, kandang, dll)</t>
  </si>
  <si>
    <t xml:space="preserve">Pemeliharaan Saluran Irigasi Tersier/Sederhana </t>
  </si>
  <si>
    <t>akses jalan dalam rangka penanggulangan ketahanan pangan di Desa</t>
  </si>
  <si>
    <t>1Bulan</t>
  </si>
  <si>
    <t>Pelatihan/Bimtek/Pengenalan Tekonologi Tepat Guna untuk Pertanian/Peternakan</t>
  </si>
  <si>
    <t>lancarnya saluran irigasi subak babakan alasangker</t>
  </si>
  <si>
    <t>Krame Subak Babakan Alasangker</t>
  </si>
  <si>
    <t>15 hari</t>
  </si>
  <si>
    <t>Peningkatan Kapasitas Aparatur Desa</t>
  </si>
  <si>
    <t>Peningkatan kapasitas Perbekel</t>
  </si>
  <si>
    <t>Meningkatkan Kapasitas Perbekel</t>
  </si>
  <si>
    <t>Perbekel</t>
  </si>
  <si>
    <t>1  hari</t>
  </si>
  <si>
    <t>Peningkatan kapasitas perangkat Desa</t>
  </si>
  <si>
    <t>Meningkatkan Kapasitas Perangkat Desa</t>
  </si>
  <si>
    <t>Perangkat Desa</t>
  </si>
  <si>
    <t>Peningkatan kapasitas BPD</t>
  </si>
  <si>
    <t>Meningkatkan Kapasitas BPD</t>
  </si>
  <si>
    <t>Anggota BPD</t>
  </si>
  <si>
    <t>Pemberdayaan perempuan, perlindungan anak dan keluarga</t>
  </si>
  <si>
    <t>Penyuluhan Pemberdayaan perempuan ( BKR, UPPKS dan Posyandu Remaja)</t>
  </si>
  <si>
    <t>BKR</t>
  </si>
  <si>
    <t>25 Orang</t>
  </si>
  <si>
    <t>Kader BKR</t>
  </si>
  <si>
    <t>Penyuluhan perlindungan anak (BKB)</t>
  </si>
  <si>
    <t>BKB</t>
  </si>
  <si>
    <t>Kader BKB</t>
  </si>
  <si>
    <t>lain-lain kegiatan sub bidang Pemberdayaan Perempuan dan Perlindungan Anak* ( Penyuluhan Remaja Tentang Narkoba dan Seksualitas  Remaja)</t>
  </si>
  <si>
    <t>100 Orang</t>
  </si>
  <si>
    <t>karang taruna</t>
  </si>
  <si>
    <t>2 Hari</t>
  </si>
  <si>
    <t>Dukungan Penanaman Modal</t>
  </si>
  <si>
    <t>Pelatihan pengelolaan BUM Desa ( Pengelolaan Sampah )</t>
  </si>
  <si>
    <t xml:space="preserve">Bumdes </t>
  </si>
  <si>
    <t>JUMLAH PERBIDANG 4</t>
  </si>
  <si>
    <t>PENANGGULANGAN BENCANA, KEADAAN DARURAT DAN MENDESAK</t>
  </si>
  <si>
    <t>Penanggulangan Bencana</t>
  </si>
  <si>
    <t>1,2,3,10,11,13,15,16</t>
  </si>
  <si>
    <t>Keadaan Darurat</t>
  </si>
  <si>
    <t>Penanggulangan Keadaan darurat</t>
  </si>
  <si>
    <t>Mendesak</t>
  </si>
  <si>
    <t>Penanggulangan Keadaan mendesak</t>
  </si>
  <si>
    <t>JUMLAH PERBIDANG 5</t>
  </si>
  <si>
    <t>JUMLAH TOTAL</t>
  </si>
  <si>
    <t>Alasangker, 30 September 2024</t>
  </si>
  <si>
    <t>Ketua,</t>
  </si>
  <si>
    <t>Sekretaris,</t>
  </si>
  <si>
    <t>Ketut Purnada. S.I.Kom.</t>
  </si>
  <si>
    <t>Made Budiastawa</t>
  </si>
  <si>
    <t>BKP tunjangan Perbekel</t>
  </si>
  <si>
    <t>Silpa BKK</t>
  </si>
  <si>
    <t>Silpa</t>
  </si>
</sst>
</file>

<file path=xl/styles.xml><?xml version="1.0" encoding="utf-8"?>
<styleSheet xmlns="http://schemas.openxmlformats.org/spreadsheetml/2006/main">
  <numFmts count="7">
    <numFmt numFmtId="0" formatCode="General"/>
    <numFmt numFmtId="49" formatCode="@"/>
    <numFmt numFmtId="165" formatCode="_(* #,##0.00_);_(* \(#,##0.00\);_(* &quot;-&quot;??_);_(@_)"/>
    <numFmt numFmtId="9" formatCode="0%"/>
    <numFmt numFmtId="166" formatCode="_(* #,##0_);_(* \(#,##0\);_(* &quot;-&quot;??_);_(@_)"/>
    <numFmt numFmtId="3" formatCode="#,##0"/>
    <numFmt numFmtId="167" formatCode="_(* #,##0.000000_);_(* \(#,##0.000000\);_(* &quot;-&quot;??_);_(@_)"/>
  </numFmts>
  <fonts count="41">
    <font>
      <name val="Calibri"/>
      <sz val="11"/>
    </font>
    <font>
      <name val="Arial"/>
      <sz val="10"/>
    </font>
    <font>
      <name val="Arial"/>
      <sz val="8"/>
    </font>
    <font>
      <name val="Bookman Old Style"/>
      <sz val="9"/>
    </font>
    <font>
      <name val="Bookman Old Style"/>
      <sz val="12"/>
      <color indexed="8"/>
    </font>
    <font>
      <name val="Calibri"/>
      <b/>
      <sz val="16"/>
      <color indexed="8"/>
    </font>
    <font>
      <name val="Bookman Old Style"/>
      <sz val="9"/>
      <color indexed="8"/>
    </font>
    <font>
      <name val="Calibri"/>
      <b/>
      <sz val="9"/>
      <color rgb="FF000000"/>
    </font>
    <font>
      <name val="Calibri"/>
      <sz val="8"/>
      <color indexed="8"/>
    </font>
    <font>
      <name val="Calibri"/>
      <b/>
      <sz val="8"/>
      <color indexed="8"/>
    </font>
    <font>
      <name val="Bookman Old Style"/>
      <b/>
      <sz val="9"/>
      <color indexed="8"/>
    </font>
    <font>
      <name val="Bookman Old Style"/>
      <b/>
      <i/>
      <sz val="12"/>
      <color indexed="8"/>
    </font>
    <font>
      <name val="Calibri"/>
      <b/>
      <i/>
      <sz val="8"/>
      <color indexed="8"/>
    </font>
    <font>
      <name val="Calibri"/>
      <i/>
      <sz val="8"/>
      <color indexed="8"/>
    </font>
    <font>
      <name val="Bookman Old Style"/>
      <b/>
      <i/>
      <sz val="9"/>
      <color indexed="8"/>
    </font>
    <font>
      <name val="Bookman Old Style"/>
      <b/>
      <i/>
      <sz val="9"/>
    </font>
    <font>
      <name val="Calibri"/>
      <sz val="8"/>
      <color rgb="FF000000"/>
    </font>
    <font>
      <name val="Bookman Old Style"/>
      <i/>
      <sz val="12"/>
      <color indexed="8"/>
    </font>
    <font>
      <name val="Bookman Old Style"/>
      <i/>
      <sz val="9"/>
      <color indexed="8"/>
    </font>
    <font>
      <name val="Bookman Old Style"/>
      <i/>
      <sz val="9"/>
    </font>
    <font>
      <name val="Calibri"/>
      <sz val="8"/>
    </font>
    <font>
      <name val="Bookman Old Style"/>
      <sz val="12"/>
      <color rgb="FFFF0000"/>
    </font>
    <font>
      <name val="Calibri"/>
      <sz val="8"/>
      <color rgb="FFFF0000"/>
    </font>
    <font>
      <name val="Bookman Old Style"/>
      <sz val="12"/>
    </font>
    <font>
      <name val="Bookman Old Style"/>
      <sz val="9"/>
      <color rgb="FFFF0000"/>
    </font>
    <font>
      <name val="Bookman Old Style"/>
      <sz val="8"/>
      <color indexed="8"/>
    </font>
    <font>
      <name val="Bookman Old Style"/>
      <b/>
      <sz val="12"/>
      <color indexed="8"/>
    </font>
    <font>
      <name val="Bookman Old Style"/>
      <b/>
      <sz val="9"/>
    </font>
    <font>
      <name val="Calibri"/>
      <b/>
      <i/>
      <sz val="8"/>
    </font>
    <font>
      <name val="Bookman Old Style"/>
      <b/>
      <sz val="11"/>
      <color indexed="8"/>
    </font>
    <font>
      <name val="Bookman Old Style"/>
      <sz val="12"/>
      <color rgb="FF000000"/>
    </font>
    <font>
      <name val="Calibri"/>
      <b/>
      <sz val="10"/>
      <color indexed="8"/>
    </font>
    <font>
      <name val="Calibri"/>
      <sz val="10"/>
      <color rgb="FF000000"/>
    </font>
    <font>
      <name val="Bookman Old Style"/>
      <sz val="11"/>
      <color indexed="10"/>
    </font>
    <font>
      <name val="Calibri"/>
      <sz val="12"/>
      <color indexed="8"/>
    </font>
    <font>
      <name val="Calibri"/>
      <sz val="9"/>
      <color indexed="8"/>
    </font>
    <font>
      <name val="Bookman Old Style"/>
      <b/>
      <sz val="8"/>
      <color indexed="8"/>
    </font>
    <font>
      <name val="Bookman Old Style"/>
      <sz val="10"/>
      <color indexed="8"/>
    </font>
    <font>
      <name val="Bookman Old Style"/>
      <b/>
      <sz val="8"/>
      <color rgb="FF000000"/>
    </font>
    <font>
      <name val="Calibri"/>
      <sz val="11"/>
      <color rgb="FF000000"/>
    </font>
    <font>
      <name val="Arial"/>
      <sz val="1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bottom"/>
      <protection locked="0" hidden="0"/>
    </xf>
    <xf numFmtId="165" fontId="1" fillId="0" borderId="0">
      <alignment vertical="top"/>
      <protection locked="0" hidden="0"/>
    </xf>
    <xf numFmtId="165" fontId="39" fillId="0" borderId="0">
      <alignment vertical="top"/>
      <protection locked="0" hidden="0"/>
    </xf>
    <xf numFmtId="0" fontId="40" fillId="0" borderId="0">
      <alignment vertical="bottom"/>
      <protection locked="0" hidden="0"/>
    </xf>
    <xf numFmtId="0" fontId="1" fillId="0" borderId="0">
      <alignment vertical="bottom"/>
      <protection locked="0" hidden="0"/>
    </xf>
    <xf numFmtId="0" fontId="1" fillId="0" borderId="0">
      <alignment vertical="bottom"/>
      <protection locked="0" hidden="0"/>
    </xf>
    <xf numFmtId="0" fontId="1" fillId="0" borderId="0">
      <alignment vertical="bottom"/>
      <protection locked="0" hidden="0"/>
    </xf>
    <xf numFmtId="165" fontId="1" fillId="0" borderId="0">
      <alignment vertical="top"/>
      <protection locked="0" hidden="0"/>
    </xf>
  </cellStyleXfs>
  <cellXfs count="189">
    <xf numFmtId="0" fontId="0" fillId="0" borderId="0" xfId="0">
      <alignment vertical="center"/>
    </xf>
    <xf numFmtId="0" fontId="1" fillId="0" borderId="0" xfId="1" applyFill="1" applyAlignment="1">
      <alignment vertical="bottom"/>
    </xf>
    <xf numFmtId="0" fontId="2" fillId="0" borderId="0" xfId="1" applyFont="1" applyFill="1" applyAlignment="1">
      <alignment vertical="bottom"/>
    </xf>
    <xf numFmtId="0" fontId="1" fillId="0" borderId="0" xfId="1" applyFill="1" applyAlignment="1">
      <alignment horizontal="left" vertical="bottom" wrapText="1"/>
    </xf>
    <xf numFmtId="0" fontId="3" fillId="0" borderId="0" xfId="1" applyFont="1" applyFill="1" applyBorder="1" applyAlignment="1">
      <alignment vertical="bottom"/>
    </xf>
    <xf numFmtId="0" fontId="3" fillId="2" borderId="0" xfId="1" applyFont="1" applyFill="1" applyBorder="1" applyAlignment="1">
      <alignment vertical="bottom"/>
    </xf>
    <xf numFmtId="0" fontId="3" fillId="0" borderId="0" xfId="1" applyFont="1" applyFill="1" applyAlignment="1">
      <alignment vertical="bottom"/>
    </xf>
    <xf numFmtId="0" fontId="1" fillId="0" borderId="0" xfId="1" applyAlignment="1">
      <alignment vertical="bottom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bottom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 wrapText="1"/>
    </xf>
    <xf numFmtId="0" fontId="8" fillId="0" borderId="0" xfId="1" applyFont="1" applyFill="1" applyAlignment="1">
      <alignment horizontal="left" vertical="center" wrapText="1"/>
    </xf>
    <xf numFmtId="0" fontId="8" fillId="0" borderId="0" xfId="1" applyFont="1" applyFill="1">
      <alignment vertical="center"/>
    </xf>
    <xf numFmtId="0" fontId="8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>
      <alignment vertical="center"/>
    </xf>
    <xf numFmtId="0" fontId="10" fillId="0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165" fontId="3" fillId="0" borderId="1" xfId="2" applyFont="1" applyFill="1" applyBorder="1" applyAlignment="1">
      <alignment horizontal="right" vertical="center" wrapText="1"/>
    </xf>
    <xf numFmtId="165" fontId="3" fillId="0" borderId="1" xfId="2" applyFont="1" applyFill="1" applyBorder="1" applyAlignment="1">
      <alignment horizontal="right" vertical="center"/>
    </xf>
    <xf numFmtId="165" fontId="3" fillId="0" borderId="0" xfId="2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165" fontId="15" fillId="0" borderId="1" xfId="2" applyFont="1" applyFill="1" applyBorder="1" applyAlignment="1">
      <alignment horizontal="right" vertical="center" wrapText="1"/>
    </xf>
    <xf numFmtId="165" fontId="15" fillId="0" borderId="1" xfId="2" applyFont="1" applyFill="1" applyBorder="1" applyAlignment="1">
      <alignment horizontal="right" vertical="center"/>
    </xf>
    <xf numFmtId="165" fontId="15" fillId="0" borderId="0" xfId="2" applyFont="1" applyFill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165" fontId="8" fillId="0" borderId="1" xfId="3" applyFont="1" applyFill="1" applyBorder="1" applyAlignment="1">
      <alignment horizontal="center" vertical="center"/>
    </xf>
    <xf numFmtId="9" fontId="8" fillId="0" borderId="1" xfId="1" applyNumberFormat="1" applyFont="1" applyFill="1" applyBorder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left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top" wrapText="1"/>
    </xf>
    <xf numFmtId="49" fontId="12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165" fontId="12" fillId="0" borderId="1" xfId="3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 applyFill="1" applyAlignment="1">
      <alignment horizontal="center" vertical="center"/>
    </xf>
    <xf numFmtId="166" fontId="8" fillId="0" borderId="1" xfId="3" applyNumberFormat="1" applyFont="1" applyFill="1" applyBorder="1" applyAlignment="1">
      <alignment horizontal="left" vertical="center"/>
    </xf>
    <xf numFmtId="9" fontId="8" fillId="0" borderId="1" xfId="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165" fontId="3" fillId="0" borderId="0" xfId="2" applyFont="1" applyFill="1" applyBorder="1" applyAlignment="1">
      <alignment horizontal="right" vertical="center"/>
    </xf>
    <xf numFmtId="165" fontId="9" fillId="0" borderId="1" xfId="1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/>
    </xf>
    <xf numFmtId="165" fontId="19" fillId="0" borderId="1" xfId="2" applyFont="1" applyFill="1" applyBorder="1" applyAlignment="1">
      <alignment horizontal="right" vertical="center"/>
    </xf>
    <xf numFmtId="165" fontId="19" fillId="0" borderId="1" xfId="2" applyFont="1" applyFill="1" applyBorder="1" applyAlignment="1">
      <alignment horizontal="right" vertical="center" wrapText="1"/>
    </xf>
    <xf numFmtId="165" fontId="18" fillId="0" borderId="0" xfId="1" applyNumberFormat="1" applyFont="1" applyFill="1" applyAlignment="1">
      <alignment horizontal="center" vertical="center"/>
    </xf>
    <xf numFmtId="0" fontId="20" fillId="0" borderId="1" xfId="1" applyFont="1" applyFill="1" applyBorder="1" applyAlignment="1">
      <alignment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left" vertical="center" wrapText="1"/>
    </xf>
    <xf numFmtId="0" fontId="21" fillId="0" borderId="0" xfId="1" applyFont="1" applyFill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center" vertical="center" wrapText="1"/>
    </xf>
    <xf numFmtId="9" fontId="20" fillId="0" borderId="1" xfId="3" applyNumberFormat="1" applyFont="1" applyFill="1" applyBorder="1" applyAlignment="1">
      <alignment horizontal="center" vertical="center"/>
    </xf>
    <xf numFmtId="9" fontId="20" fillId="0" borderId="1" xfId="1" applyNumberFormat="1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center" vertical="center"/>
    </xf>
    <xf numFmtId="165" fontId="20" fillId="0" borderId="1" xfId="1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165" fontId="24" fillId="0" borderId="1" xfId="2" applyFont="1" applyFill="1" applyBorder="1" applyAlignment="1">
      <alignment horizontal="right" vertical="center"/>
    </xf>
    <xf numFmtId="165" fontId="24" fillId="0" borderId="0" xfId="1" applyNumberFormat="1" applyFont="1" applyFill="1" applyAlignment="1">
      <alignment horizontal="center" vertical="center"/>
    </xf>
    <xf numFmtId="165" fontId="20" fillId="0" borderId="1" xfId="1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165" fontId="20" fillId="0" borderId="1" xfId="1" applyNumberFormat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left" vertical="center" wrapText="1"/>
    </xf>
    <xf numFmtId="9" fontId="8" fillId="0" borderId="1" xfId="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bottom" wrapText="1"/>
    </xf>
    <xf numFmtId="0" fontId="20" fillId="0" borderId="1" xfId="4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horizontal="left" vertical="center" wrapText="1"/>
    </xf>
    <xf numFmtId="165" fontId="20" fillId="0" borderId="1" xfId="4" applyNumberFormat="1" applyFont="1" applyFill="1" applyBorder="1" applyAlignment="1">
      <alignment vertical="center" wrapText="1"/>
    </xf>
    <xf numFmtId="0" fontId="20" fillId="0" borderId="1" xfId="5" applyFont="1" applyFill="1" applyBorder="1" applyAlignment="1">
      <alignment vertical="center" wrapText="1"/>
    </xf>
    <xf numFmtId="165" fontId="8" fillId="0" borderId="0" xfId="1" applyNumberFormat="1" applyFont="1" applyFill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 quotePrefix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/>
    </xf>
    <xf numFmtId="165" fontId="8" fillId="0" borderId="1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 applyAlignment="1">
      <alignment horizontal="center" vertical="center"/>
    </xf>
    <xf numFmtId="49" fontId="16" fillId="0" borderId="1" xfId="0" applyNumberFormat="1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65" fontId="20" fillId="0" borderId="1" xfId="3" applyFont="1" applyFill="1" applyBorder="1" applyAlignment="1">
      <alignment horizontal="right" vertical="center"/>
    </xf>
    <xf numFmtId="165" fontId="25" fillId="0" borderId="1" xfId="3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 vertical="center" wrapText="1"/>
    </xf>
    <xf numFmtId="49" fontId="8" fillId="0" borderId="1" xfId="1" applyNumberFormat="1" applyFont="1" applyFill="1" applyBorder="1" applyAlignment="1" quotePrefix="1">
      <alignment horizontal="center" vertical="center"/>
    </xf>
    <xf numFmtId="0" fontId="1" fillId="0" borderId="0" xfId="1" applyFill="1">
      <alignment vertical="center"/>
    </xf>
    <xf numFmtId="0" fontId="20" fillId="0" borderId="1" xfId="1" applyFont="1" applyFill="1" applyBorder="1">
      <alignment vertical="center"/>
    </xf>
    <xf numFmtId="165" fontId="16" fillId="0" borderId="1" xfId="2" applyFont="1" applyFill="1" applyBorder="1">
      <alignment vertical="center"/>
    </xf>
    <xf numFmtId="0" fontId="20" fillId="0" borderId="1" xfId="1" applyFont="1" applyFill="1" applyBorder="1" applyAlignment="1" quotePrefix="1">
      <alignment horizontal="center" vertical="center"/>
    </xf>
    <xf numFmtId="165" fontId="8" fillId="0" borderId="1" xfId="1" applyNumberFormat="1" applyFont="1" applyFill="1" applyBorder="1">
      <alignment vertical="center"/>
    </xf>
    <xf numFmtId="0" fontId="26" fillId="0" borderId="0" xfId="1" applyFont="1" applyFill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65" fontId="27" fillId="0" borderId="1" xfId="2" applyFont="1" applyFill="1" applyBorder="1" applyAlignment="1">
      <alignment horizontal="right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165" fontId="10" fillId="0" borderId="0" xfId="1" applyNumberFormat="1" applyFont="1" applyFill="1" applyAlignment="1">
      <alignment horizontal="center" vertical="center"/>
    </xf>
    <xf numFmtId="0" fontId="20" fillId="0" borderId="1" xfId="6" applyFont="1" applyFill="1" applyBorder="1" applyAlignment="1">
      <alignment vertical="center" wrapText="1"/>
    </xf>
    <xf numFmtId="3" fontId="20" fillId="0" borderId="1" xfId="6" applyNumberFormat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165" fontId="4" fillId="0" borderId="0" xfId="3" applyFont="1" applyFill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165" fontId="10" fillId="0" borderId="0" xfId="7" applyNumberFormat="1" applyFont="1" applyFill="1" applyAlignment="1">
      <alignment horizontal="left" vertical="center"/>
    </xf>
    <xf numFmtId="165" fontId="27" fillId="0" borderId="1" xfId="2" applyNumberFormat="1" applyFont="1" applyFill="1" applyBorder="1" applyAlignment="1">
      <alignment horizontal="right" vertical="center"/>
    </xf>
    <xf numFmtId="165" fontId="29" fillId="0" borderId="0" xfId="1" applyNumberFormat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bottom"/>
    </xf>
    <xf numFmtId="0" fontId="26" fillId="0" borderId="1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0" fontId="32" fillId="0" borderId="0" xfId="0" applyFont="1" applyAlignment="1">
      <alignment vertical="bottom"/>
    </xf>
    <xf numFmtId="165" fontId="31" fillId="0" borderId="0" xfId="1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bottom"/>
    </xf>
    <xf numFmtId="165" fontId="3" fillId="0" borderId="1" xfId="2" applyFont="1" applyFill="1" applyBorder="1" applyAlignment="1">
      <alignment horizontal="center" vertical="center"/>
    </xf>
    <xf numFmtId="165" fontId="3" fillId="0" borderId="0" xfId="2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165" fontId="9" fillId="0" borderId="0" xfId="3" applyFont="1" applyFill="1" applyAlignment="1">
      <alignment horizontal="left" vertical="center"/>
    </xf>
    <xf numFmtId="165" fontId="31" fillId="0" borderId="0" xfId="1" applyNumberFormat="1" applyFont="1" applyFill="1" applyAlignment="1">
      <alignment horizontal="center" vertical="center" wrapText="1"/>
    </xf>
    <xf numFmtId="0" fontId="31" fillId="0" borderId="0" xfId="1" applyFont="1" applyFill="1" applyAlignment="1">
      <alignment horizontal="center" vertical="center" wrapText="1"/>
    </xf>
    <xf numFmtId="165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9" fillId="0" borderId="0" xfId="1" applyFont="1" applyFill="1">
      <alignment vertical="center"/>
    </xf>
    <xf numFmtId="49" fontId="9" fillId="0" borderId="0" xfId="1" applyNumberFormat="1" applyFont="1" applyFill="1" applyAlignment="1">
      <alignment horizontal="center" vertical="center" wrapText="1"/>
    </xf>
    <xf numFmtId="165" fontId="31" fillId="0" borderId="0" xfId="1" applyNumberFormat="1" applyFont="1" applyFill="1" applyAlignment="1">
      <alignment horizontal="center" vertical="center"/>
    </xf>
    <xf numFmtId="165" fontId="31" fillId="0" borderId="0" xfId="1" applyNumberFormat="1" applyFont="1" applyFill="1" applyAlignment="1">
      <alignment horizontal="left" vertical="center" wrapText="1"/>
    </xf>
    <xf numFmtId="0" fontId="31" fillId="0" borderId="0" xfId="1" applyFont="1" applyFill="1" applyAlignment="1">
      <alignment horizontal="center" vertical="center"/>
    </xf>
    <xf numFmtId="165" fontId="33" fillId="0" borderId="0" xfId="1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5" fontId="25" fillId="0" borderId="0" xfId="1" applyNumberFormat="1" applyFont="1" applyFill="1" applyAlignment="1">
      <alignment horizontal="center" vertical="center"/>
    </xf>
    <xf numFmtId="165" fontId="3" fillId="0" borderId="0" xfId="8" applyFont="1" applyFill="1" applyBorder="1" applyAlignment="1">
      <alignment horizontal="center" vertical="center"/>
    </xf>
    <xf numFmtId="0" fontId="34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165" fontId="35" fillId="0" borderId="0" xfId="1" applyNumberFormat="1" applyFont="1" applyFill="1" applyAlignment="1">
      <alignment horizontal="center" vertical="center"/>
    </xf>
    <xf numFmtId="0" fontId="25" fillId="0" borderId="0" xfId="1" applyFont="1" applyFill="1" applyAlignment="1">
      <alignment horizontal="center" vertical="center"/>
    </xf>
    <xf numFmtId="0" fontId="36" fillId="0" borderId="0" xfId="1" applyFont="1" applyFill="1" applyAlignment="1">
      <alignment horizontal="center" vertical="center" wrapText="1"/>
    </xf>
    <xf numFmtId="0" fontId="36" fillId="0" borderId="0" xfId="1" applyFont="1" applyFill="1" applyAlignment="1">
      <alignment horizontal="center" vertical="center"/>
    </xf>
    <xf numFmtId="0" fontId="36" fillId="0" borderId="0" xfId="1" applyFont="1" applyFill="1" applyAlignment="1">
      <alignment horizontal="left" vertical="center" wrapText="1"/>
    </xf>
    <xf numFmtId="165" fontId="30" fillId="0" borderId="1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center" vertical="center"/>
    </xf>
    <xf numFmtId="165" fontId="37" fillId="0" borderId="0" xfId="3" applyFont="1" applyFill="1" applyAlignment="1">
      <alignment horizontal="center" vertical="center"/>
    </xf>
    <xf numFmtId="49" fontId="36" fillId="0" borderId="0" xfId="1" applyNumberFormat="1" applyFont="1" applyFill="1" applyAlignment="1">
      <alignment horizontal="center" vertical="center" wrapText="1"/>
    </xf>
    <xf numFmtId="165" fontId="38" fillId="0" borderId="0" xfId="2" applyFont="1" applyFill="1" applyAlignment="1">
      <alignment vertical="bottom"/>
    </xf>
    <xf numFmtId="165" fontId="3" fillId="0" borderId="0" xfId="1" applyNumberFormat="1" applyFont="1" applyFill="1" applyBorder="1" applyAlignment="1">
      <alignment vertical="bottom"/>
    </xf>
    <xf numFmtId="165" fontId="30" fillId="0" borderId="1" xfId="3" applyFont="1" applyFill="1" applyBorder="1" applyAlignment="1">
      <alignment horizontal="center" vertical="center"/>
    </xf>
    <xf numFmtId="165" fontId="30" fillId="0" borderId="0" xfId="3" applyFont="1" applyFill="1" applyBorder="1" applyAlignment="1">
      <alignment horizontal="center" vertical="center"/>
    </xf>
    <xf numFmtId="165" fontId="25" fillId="0" borderId="0" xfId="3" applyFont="1" applyFill="1" applyAlignment="1">
      <alignment horizontal="center" vertical="center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center" vertical="center"/>
    </xf>
  </cellXfs>
  <cellStyles count="9">
    <cellStyle name="常规" xfId="0" builtinId="0"/>
    <cellStyle name="Normal 3 10" xfId="1"/>
    <cellStyle name="Comma 2 10" xfId="2"/>
    <cellStyle name="千位分隔" xfId="3" builtinId="3"/>
    <cellStyle name="Normal 2 2" xfId="4"/>
    <cellStyle name="Normal 2 10" xfId="5"/>
    <cellStyle name="Normal 10" xfId="6"/>
    <cellStyle name="Normal 3 2" xfId="7"/>
    <cellStyle name="Comma 3" xfId="8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externalLink" Target="externalLinks/externalLink2.xml"/><Relationship Id="rId3" Type="http://schemas.openxmlformats.org/officeDocument/2006/relationships/worksheet" Target="worksheets/sheet1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E:/Perencanaan/Perencanaan/Perencanaan%2520Desa/RKP/RKP%25202025/FORMAT%2520EXCEL%2520rkp.xlsx" TargetMode="External"/></Relationships>
</file>

<file path=xl/externalLinks/_rels/externalLink2.xml.rels><?xml version="1.0" encoding="UTF-8" standalone="yes"?>
<Relationships xmlns="http://schemas.openxmlformats.org/package/2006/relationships"><Relationship Id="rId1" Type="http://schemas.openxmlformats.org/officeDocument/2006/relationships/externalLinkPath" Target="E:/Perencanaan/Perencanaan/Perencanaan%2520Desa/APBDES..%2520c/APBDES%25202023%2520-%2520Refekusing/RAB%2520..2023%2520REFEKUSI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HITUNGAN SILTAP"/>
      <sheetName val="rEKAPITULASI PENDAPATAN DAN BEL"/>
      <sheetName val="Rancangan RPJM REVIEW ok"/>
      <sheetName val="rEKAP. bELANJA PER BDANG"/>
      <sheetName val="Apbdes 2023"/>
      <sheetName val="Penj. APBdes 2024"/>
      <sheetName val="1.1.01"/>
      <sheetName val="1.1.02"/>
      <sheetName val="1.1.03 "/>
      <sheetName val="1.1.04.,"/>
      <sheetName val="1.1.05"/>
      <sheetName val="1.1.06"/>
      <sheetName val="1.1.08"/>
      <sheetName val="1.2.01 "/>
      <sheetName val="1.2.02"/>
      <sheetName val="1.2.03. ktr Desa"/>
      <sheetName val="1.3.02. "/>
      <sheetName val="1.3.03. arsip"/>
      <sheetName val="1.3.05"/>
      <sheetName val="1.4.01 "/>
      <sheetName val="1.4.02 "/>
      <sheetName val="1.4.03 "/>
      <sheetName val="1.4.05 "/>
      <sheetName val="1.4.06 "/>
      <sheetName val="1.4.07 "/>
      <sheetName val="1.4.08 "/>
      <sheetName val="1.4.09 "/>
      <sheetName val="1.4.11. Lomba Desa"/>
      <sheetName val="1.5.01  "/>
      <sheetName val="1.5.06  "/>
      <sheetName val="2.1.01"/>
      <sheetName val="2.1.02 "/>
      <sheetName val="2.1.03  PHDI"/>
      <sheetName val="2.1.06 Pembangunan TK."/>
      <sheetName val="Sheet1"/>
      <sheetName val="2.1.09 silat , sekehe "/>
      <sheetName val="2.1.10 "/>
      <sheetName val="2.2.01 "/>
      <sheetName val="2.2.02 "/>
      <sheetName val="2.2.03"/>
      <sheetName val="Form 14 Matrik RKP. 2023"/>
      <sheetName val="2.2.04 Desa Siaga"/>
      <sheetName val="2.2.07. Ganda Meru"/>
      <sheetName val="2.2.09 Posyandu "/>
      <sheetName val="2.3.04. Jembatan tenaon"/>
      <sheetName val="2.3.05. got bengkel"/>
      <sheetName val="2.3.07 setra bongol dan jm"/>
      <sheetName val="2.3.10 rabat"/>
      <sheetName val="2.3.11 padat karya jln. tani"/>
      <sheetName val="2.3.14 balai masyarakat bhp"/>
      <sheetName val="2.3.16"/>
      <sheetName val="2.4.01 "/>
      <sheetName val="2.4.07 sampah PKTD"/>
      <sheetName val="2.4.12 Pipanisasi "/>
      <sheetName val="2.4.14WC"/>
      <sheetName val="2.4.15 "/>
      <sheetName val="2.5.03"/>
      <sheetName val="2.6.02. "/>
      <sheetName val="2.6.03 "/>
      <sheetName val="2.8.02"/>
      <sheetName val="3.1.01 bru"/>
      <sheetName val="3.1.02  linmas"/>
      <sheetName val="3.2.01 bulan bahasa bali. Perub"/>
      <sheetName val="3.2.03 ODALAN SUBAK"/>
      <sheetName val="3.2.04 Pembangunan subak"/>
      <sheetName val="3.3.01 "/>
      <sheetName val="3.3.03, Lomba"/>
      <sheetName val="3.3.06 Karang taruna "/>
      <sheetName val="3.4.01 Operasional Subak"/>
      <sheetName val="3.4.02 LPM"/>
      <sheetName val="3.4.03 PKK "/>
      <sheetName val="4.2.01 DD "/>
      <sheetName val="4.2.02 DD "/>
      <sheetName val="4.2.04 irigasi subak als"/>
      <sheetName val="4.2.05"/>
      <sheetName val="4.3.01  "/>
      <sheetName val="4.3.02 "/>
      <sheetName val="4.3.03 "/>
      <sheetName val="4.4.01 Bkr,Remaja,UPPKS "/>
      <sheetName val="4.4.02 BKB "/>
      <sheetName val="4.4.04, narkoba dan sex"/>
      <sheetName val="4.6.02  Bumdes"/>
      <sheetName val="4.6.03 modal bumdes"/>
      <sheetName val="5.1.00 "/>
      <sheetName val="5.2.00 "/>
      <sheetName val="5.3.00 bru"/>
      <sheetName val="Pencermatan Pendapatan"/>
      <sheetName val="Kegiatan Masuk desa"/>
      <sheetName val="Pencermatan RPJM"/>
      <sheetName val="Pencermatan RKP"/>
      <sheetName val="Aspirasi MAsyarakat"/>
      <sheetName val="Bencana, darurat, mendesak"/>
      <sheetName val="KAD"/>
      <sheetName val="Perkembangan BUMDES "/>
      <sheetName val="Analis Kebijakan Keuangan ds"/>
      <sheetName val="Kemiskinan desa"/>
      <sheetName val="Pagu Indikatif"/>
      <sheetName val="HP Tim Verifikasi"/>
      <sheetName val="matrik kegiatan"/>
      <sheetName val="penyusunan calon PKA"/>
      <sheetName val="DU RKP"/>
      <sheetName val="RKA"/>
      <sheetName val="notulen"/>
      <sheetName val="RKKD OK"/>
    </sheetNames>
    <sheetDataSet>
      <sheetData sheetId="0"/>
      <sheetData sheetId="1">
        <row r="6">
          <cell r="H6">
            <v>2.949E7</v>
          </cell>
        </row>
        <row r="8">
          <cell r="H8">
            <v>1.021577E9</v>
          </cell>
        </row>
        <row r="9">
          <cell r="H9">
            <v>1.08358612641E9</v>
          </cell>
        </row>
        <row r="10">
          <cell r="H10">
            <v>1.377084405E8</v>
          </cell>
        </row>
        <row r="11">
          <cell r="H11">
            <v>1.784014996E7</v>
          </cell>
        </row>
        <row r="12">
          <cell r="G12">
            <v>1.1E8</v>
          </cell>
        </row>
        <row r="13">
          <cell r="G13">
            <v>6.72E7</v>
          </cell>
        </row>
        <row r="15">
          <cell r="H15">
            <v>5120000.0</v>
          </cell>
        </row>
        <row r="18">
          <cell r="H18">
            <v>1.11041170628E9</v>
          </cell>
        </row>
      </sheetData>
      <sheetData sheetId="2"/>
      <sheetData sheetId="3"/>
      <sheetData sheetId="4"/>
      <sheetData sheetId="5">
        <row r="68">
          <cell r="L68">
            <v>2.4465517168700004E9</v>
          </cell>
        </row>
      </sheetData>
      <sheetData sheetId="6">
        <row r="16">
          <cell r="H16" t="str">
            <v>ADD/PAD/BKK</v>
          </cell>
        </row>
        <row r="129">
          <cell r="O129">
            <v>8.831E7</v>
          </cell>
          <cell r="Q129">
            <v>6.936E7</v>
          </cell>
          <cell r="R129">
            <v>950000.0</v>
          </cell>
          <cell r="S129">
            <v>1.8E7</v>
          </cell>
        </row>
      </sheetData>
      <sheetData sheetId="7">
        <row r="16">
          <cell r="H16" t="str">
            <v>ADD/PAD/BKK</v>
          </cell>
        </row>
        <row r="141">
          <cell r="O141">
            <v>5.59782E8</v>
          </cell>
          <cell r="Q141">
            <v>5.06232E8</v>
          </cell>
          <cell r="R141">
            <v>4350000.0</v>
          </cell>
          <cell r="S141">
            <v>4.92E7</v>
          </cell>
        </row>
      </sheetData>
      <sheetData sheetId="8">
        <row r="16">
          <cell r="H16" t="str">
            <v>ADD</v>
          </cell>
        </row>
        <row r="151">
          <cell r="O151">
            <v>2.52453888E7</v>
          </cell>
        </row>
      </sheetData>
      <sheetData sheetId="9">
        <row r="16">
          <cell r="H16" t="str">
            <v>ADD</v>
          </cell>
        </row>
        <row r="252">
          <cell r="O252">
            <v>1.4694913804900026E8</v>
          </cell>
          <cell r="T252">
            <v>0.0</v>
          </cell>
          <cell r="U252">
            <v>0.0</v>
          </cell>
          <cell r="V252">
            <v>0.0</v>
          </cell>
        </row>
      </sheetData>
      <sheetData sheetId="10">
        <row r="16">
          <cell r="H16" t="str">
            <v>ADD/PAD</v>
          </cell>
        </row>
        <row r="130">
          <cell r="O130">
            <v>5.605E7</v>
          </cell>
          <cell r="R130">
            <v>5.34E7</v>
          </cell>
          <cell r="S130">
            <v>2650000.0</v>
          </cell>
        </row>
      </sheetData>
      <sheetData sheetId="11">
        <row r="14">
          <cell r="H14" t="str">
            <v>ADD</v>
          </cell>
        </row>
        <row r="67">
          <cell r="O67">
            <v>5888500.0</v>
          </cell>
        </row>
      </sheetData>
      <sheetData sheetId="12">
        <row r="14">
          <cell r="H14" t="str">
            <v>DD</v>
          </cell>
        </row>
        <row r="56">
          <cell r="O56">
            <v>3.032436E7</v>
          </cell>
        </row>
      </sheetData>
      <sheetData sheetId="13">
        <row r="14">
          <cell r="H14" t="str">
            <v>ADD</v>
          </cell>
        </row>
        <row r="56">
          <cell r="O56">
            <v>7.87694E7</v>
          </cell>
        </row>
      </sheetData>
      <sheetData sheetId="14">
        <row r="14">
          <cell r="H14" t="str">
            <v>BHP</v>
          </cell>
        </row>
        <row r="44">
          <cell r="O44">
            <v>3859000.0</v>
          </cell>
        </row>
      </sheetData>
      <sheetData sheetId="15"/>
      <sheetData sheetId="16">
        <row r="14">
          <cell r="H14" t="str">
            <v>ADD/DD</v>
          </cell>
        </row>
        <row r="30">
          <cell r="O30">
            <v>3.065E7</v>
          </cell>
        </row>
        <row r="42">
          <cell r="O42">
            <v>2.370025E7</v>
          </cell>
        </row>
        <row r="67">
          <cell r="O67">
            <v>5.435025E7</v>
          </cell>
        </row>
      </sheetData>
      <sheetData sheetId="17">
        <row r="14">
          <cell r="H14" t="str">
            <v>BHP</v>
          </cell>
        </row>
        <row r="45">
          <cell r="O45">
            <v>2300000.0</v>
          </cell>
        </row>
      </sheetData>
      <sheetData sheetId="18">
        <row r="14">
          <cell r="H14" t="str">
            <v>BHP</v>
          </cell>
        </row>
        <row r="44">
          <cell r="O44">
            <v>1.465E7</v>
          </cell>
        </row>
      </sheetData>
      <sheetData sheetId="19">
        <row r="14">
          <cell r="H14" t="str">
            <v>ADD</v>
          </cell>
        </row>
        <row r="59">
          <cell r="O59">
            <v>3.64E7</v>
          </cell>
        </row>
      </sheetData>
      <sheetData sheetId="20">
        <row r="14">
          <cell r="H14" t="str">
            <v>PAD</v>
          </cell>
        </row>
        <row r="53">
          <cell r="O53">
            <v>3100000.0</v>
          </cell>
        </row>
      </sheetData>
      <sheetData sheetId="21">
        <row r="14">
          <cell r="H14" t="str">
            <v>PAD</v>
          </cell>
        </row>
        <row r="70">
          <cell r="O70">
            <v>7400000.0</v>
          </cell>
        </row>
      </sheetData>
      <sheetData sheetId="22">
        <row r="14">
          <cell r="H14" t="str">
            <v>BHP</v>
          </cell>
        </row>
        <row r="44">
          <cell r="O44">
            <v>3800000.0</v>
          </cell>
        </row>
      </sheetData>
      <sheetData sheetId="23">
        <row r="14">
          <cell r="H14" t="str">
            <v>BHP</v>
          </cell>
        </row>
        <row r="40">
          <cell r="O40">
            <v>1500000.0</v>
          </cell>
        </row>
      </sheetData>
      <sheetData sheetId="24">
        <row r="14">
          <cell r="H14" t="str">
            <v>ADD</v>
          </cell>
        </row>
        <row r="46">
          <cell r="O46">
            <v>4100000.0</v>
          </cell>
        </row>
      </sheetData>
      <sheetData sheetId="25">
        <row r="14">
          <cell r="H14" t="str">
            <v>BHP</v>
          </cell>
        </row>
        <row r="41">
          <cell r="O41">
            <v>4500000.0</v>
          </cell>
        </row>
      </sheetData>
      <sheetData sheetId="26">
        <row r="14">
          <cell r="H14" t="str">
            <v>BHP</v>
          </cell>
        </row>
        <row r="39">
          <cell r="O39">
            <v>2000000.0</v>
          </cell>
        </row>
      </sheetData>
      <sheetData sheetId="27">
        <row r="14">
          <cell r="H14" t="str">
            <v>BHP</v>
          </cell>
        </row>
        <row r="45">
          <cell r="O45">
            <v>2726000.0</v>
          </cell>
        </row>
      </sheetData>
      <sheetData sheetId="28">
        <row r="14">
          <cell r="H14" t="str">
            <v>BHP</v>
          </cell>
        </row>
        <row r="37">
          <cell r="O37">
            <v>6000000.0</v>
          </cell>
        </row>
      </sheetData>
      <sheetData sheetId="29">
        <row r="14">
          <cell r="H14" t="str">
            <v>BHP</v>
          </cell>
        </row>
        <row r="50">
          <cell r="O50">
            <v>7275000.0</v>
          </cell>
        </row>
      </sheetData>
      <sheetData sheetId="30">
        <row r="14">
          <cell r="H14" t="str">
            <v>DD</v>
          </cell>
        </row>
        <row r="49">
          <cell r="O49">
            <v>8.11E7</v>
          </cell>
        </row>
      </sheetData>
      <sheetData sheetId="31">
        <row r="14">
          <cell r="H14" t="str">
            <v>DD</v>
          </cell>
        </row>
        <row r="43">
          <cell r="O43">
            <v>3.36E7</v>
          </cell>
        </row>
      </sheetData>
      <sheetData sheetId="32">
        <row r="14">
          <cell r="H14" t="str">
            <v>DD</v>
          </cell>
        </row>
        <row r="51">
          <cell r="O51">
            <v>6300000.0</v>
          </cell>
        </row>
      </sheetData>
      <sheetData sheetId="33">
        <row r="14">
          <cell r="H14" t="str">
            <v>DD</v>
          </cell>
        </row>
        <row r="53">
          <cell r="O53">
            <v>3.027E7</v>
          </cell>
        </row>
      </sheetData>
      <sheetData sheetId="34"/>
      <sheetData sheetId="35">
        <row r="14">
          <cell r="H14" t="str">
            <v>DD</v>
          </cell>
        </row>
        <row r="30">
          <cell r="O30">
            <v>8352000.0</v>
          </cell>
        </row>
        <row r="41">
          <cell r="E41" t="str">
            <v>Pengembangan dan Pembinaan Sanggar Seni dan Belajar (Baris bengkol)</v>
          </cell>
          <cell r="O41">
            <v>7000000.0</v>
          </cell>
        </row>
        <row r="50">
          <cell r="E50" t="str">
            <v>Pengembangan dan Pembinaan Sanggar Seni dan Belajar (Gambang)</v>
          </cell>
          <cell r="O50">
            <v>4000000.0</v>
          </cell>
        </row>
        <row r="59">
          <cell r="E59" t="str">
            <v>Pengembangan dan Pembinaan Sanggar Seni dan Belajar (Sekehe Gong Anak Anak)</v>
          </cell>
          <cell r="O59">
            <v>4110000.0</v>
          </cell>
        </row>
        <row r="70">
          <cell r="E70" t="str">
            <v>Pengembangan dan Pembinaan Sanggar Seni dan Belajar (Sekehe gong ibu - ibu PKK)</v>
          </cell>
          <cell r="O70">
            <v>2740000.0</v>
          </cell>
        </row>
      </sheetData>
      <sheetData sheetId="36">
        <row r="14">
          <cell r="H14" t="str">
            <v>DD</v>
          </cell>
        </row>
        <row r="49">
          <cell r="O49">
            <v>0.0</v>
          </cell>
        </row>
      </sheetData>
      <sheetData sheetId="37">
        <row r="14">
          <cell r="H14" t="str">
            <v>DD</v>
          </cell>
        </row>
        <row r="67">
          <cell r="O67">
            <v>4.212E7</v>
          </cell>
        </row>
      </sheetData>
      <sheetData sheetId="38">
        <row r="14">
          <cell r="H14" t="str">
            <v>DD</v>
          </cell>
        </row>
        <row r="110">
          <cell r="O110">
            <v>1.99998E8</v>
          </cell>
        </row>
      </sheetData>
      <sheetData sheetId="39">
        <row r="97">
          <cell r="O97">
            <v>1.287E7</v>
          </cell>
        </row>
      </sheetData>
      <sheetData sheetId="40"/>
      <sheetData sheetId="41">
        <row r="14">
          <cell r="H14" t="str">
            <v>DD</v>
          </cell>
        </row>
        <row r="48">
          <cell r="O48">
            <v>3800000.0</v>
          </cell>
        </row>
      </sheetData>
      <sheetData sheetId="42">
        <row r="30">
          <cell r="O30">
            <v>5.044363668E7</v>
          </cell>
        </row>
        <row r="53">
          <cell r="O53">
            <v>3.158947868E7</v>
          </cell>
        </row>
      </sheetData>
      <sheetData sheetId="43">
        <row r="9">
          <cell r="I9" t="str">
            <v>Pembangunan /Rehabilitasi/ peningkatan/pengadaan sarana / prasarana posyandu/Polindes/PKD</v>
          </cell>
        </row>
        <row r="14">
          <cell r="H14" t="str">
            <v>DD</v>
          </cell>
        </row>
        <row r="30">
          <cell r="E30" t="str">
            <v>Peningkatan Kwalitas Bale Kulkul Balai Posyandu Tenaon</v>
          </cell>
          <cell r="O30">
            <v>3.05891926E7</v>
          </cell>
        </row>
        <row r="49">
          <cell r="E49" t="str">
            <v>peningkatan Kwalitas  Balai Posyandu Bengkel (Pembangunan Kanopi)</v>
          </cell>
          <cell r="O49">
            <v>3.00891926E7</v>
          </cell>
        </row>
        <row r="68">
          <cell r="E68" t="str">
            <v>Kegiatan Peningkatan kwalitas  Balai Posyandu Br. Dinas Juwukmanis</v>
          </cell>
          <cell r="O68">
            <v>3.00391926E7</v>
          </cell>
        </row>
      </sheetData>
      <sheetData sheetId="44"/>
      <sheetData sheetId="45">
        <row r="14">
          <cell r="H14" t="str">
            <v> DD</v>
          </cell>
        </row>
        <row r="30">
          <cell r="E30" t="str">
            <v>Pembangunan saluran got   Br. Dinas Bengkel</v>
          </cell>
          <cell r="O30">
            <v>7518477.6</v>
          </cell>
        </row>
        <row r="41">
          <cell r="E41" t="str">
            <v>Pembangunan senderan jalan Br. Dinas Pumahan</v>
          </cell>
          <cell r="O41">
            <v>0.0</v>
          </cell>
        </row>
      </sheetData>
      <sheetData sheetId="46">
        <row r="14">
          <cell r="H14" t="str">
            <v>ADD</v>
          </cell>
        </row>
        <row r="30">
          <cell r="O30">
            <v>2.892E7</v>
          </cell>
        </row>
        <row r="67">
          <cell r="E67" t="str">
            <v>Kegiatan Pembangunan Bale Pesayuban Setra Juwukmanis</v>
          </cell>
          <cell r="O67">
            <v>3.447E7</v>
          </cell>
        </row>
      </sheetData>
      <sheetData sheetId="47">
        <row r="30">
          <cell r="E30" t="str">
            <v>Kegiatan Rabat Beton Gang……….. Br. Dinas Alasangker</v>
          </cell>
          <cell r="O30">
            <v>5.43E7</v>
          </cell>
        </row>
        <row r="57">
          <cell r="E57" t="str">
            <v>Kegiatan Rabat Beton Jalan/Gang …………... Br. Dinas Pendem</v>
          </cell>
          <cell r="O57">
            <v>3.2798775E7</v>
          </cell>
        </row>
        <row r="83">
          <cell r="E83" t="str">
            <v>Kegiatan Rabat Beton Jalan/Gang …………... Br. Dinas Tenaon</v>
          </cell>
          <cell r="O83">
            <v>1.182375E7</v>
          </cell>
        </row>
      </sheetData>
      <sheetData sheetId="48">
        <row r="14">
          <cell r="H14" t="str">
            <v> DD</v>
          </cell>
        </row>
        <row r="30">
          <cell r="E30" t="str">
            <v>Rehab. jalan usaha tani Subak Telaga waja Br. Dinas Pumahan</v>
          </cell>
        </row>
        <row r="49">
          <cell r="O49">
            <v>4.59E7</v>
          </cell>
        </row>
      </sheetData>
      <sheetData sheetId="49">
        <row r="14">
          <cell r="H14" t="str">
            <v>ADD</v>
          </cell>
        </row>
        <row r="70">
          <cell r="O70">
            <v>2.2571699561E7</v>
          </cell>
        </row>
      </sheetData>
      <sheetData sheetId="50">
        <row r="14">
          <cell r="H14" t="str">
            <v>DD</v>
          </cell>
        </row>
        <row r="58">
          <cell r="O58">
            <v>4400000.0</v>
          </cell>
        </row>
      </sheetData>
      <sheetData sheetId="51"/>
      <sheetData sheetId="52">
        <row r="14">
          <cell r="H14" t="str">
            <v> DD</v>
          </cell>
        </row>
        <row r="51">
          <cell r="O51">
            <v>7.51E7</v>
          </cell>
        </row>
      </sheetData>
      <sheetData sheetId="53">
        <row r="30">
          <cell r="E30" t="str">
            <v>Pembangunan Jaringan Pipanisasi dan Filterisasi Desa Alasangker</v>
          </cell>
        </row>
        <row r="55">
          <cell r="O55">
            <v>4.175369691888E7</v>
          </cell>
        </row>
      </sheetData>
      <sheetData sheetId="54">
        <row r="14">
          <cell r="H14" t="str">
            <v>  DD</v>
          </cell>
        </row>
      </sheetData>
      <sheetData sheetId="55">
        <row r="14">
          <cell r="H14" t="str">
            <v>DD</v>
          </cell>
        </row>
        <row r="46">
          <cell r="R46">
            <v>0.0</v>
          </cell>
          <cell r="S46">
            <v>0.0</v>
          </cell>
        </row>
        <row r="47">
          <cell r="O47">
            <v>8000000.0</v>
          </cell>
        </row>
      </sheetData>
      <sheetData sheetId="56">
        <row r="14">
          <cell r="H14" t="str">
            <v>DD</v>
          </cell>
        </row>
      </sheetData>
      <sheetData sheetId="57">
        <row r="14">
          <cell r="H14" t="str">
            <v>DD</v>
          </cell>
        </row>
        <row r="40">
          <cell r="O40">
            <v>3550000.0</v>
          </cell>
        </row>
      </sheetData>
      <sheetData sheetId="58">
        <row r="14">
          <cell r="H14" t="str">
            <v>DD</v>
          </cell>
        </row>
        <row r="47">
          <cell r="O47">
            <v>1.452E7</v>
          </cell>
        </row>
      </sheetData>
      <sheetData sheetId="59">
        <row r="14">
          <cell r="H14" t="str">
            <v>BHP</v>
          </cell>
        </row>
        <row r="57">
          <cell r="O57">
            <v>0.0</v>
          </cell>
        </row>
      </sheetData>
      <sheetData sheetId="60">
        <row r="14">
          <cell r="H14" t="str">
            <v>BHP</v>
          </cell>
        </row>
        <row r="46">
          <cell r="O46">
            <v>9650000.0</v>
          </cell>
        </row>
      </sheetData>
      <sheetData sheetId="61"/>
      <sheetData sheetId="62">
        <row r="14">
          <cell r="H14" t="str">
            <v>PAD</v>
          </cell>
        </row>
        <row r="98">
          <cell r="O98">
            <v>1.104E7</v>
          </cell>
        </row>
      </sheetData>
      <sheetData sheetId="63">
        <row r="30">
          <cell r="O30">
            <v>5.268E7</v>
          </cell>
        </row>
        <row r="35">
          <cell r="K35" t="str">
            <v>ADD</v>
          </cell>
        </row>
        <row r="50">
          <cell r="O50">
            <v>4800000.0</v>
          </cell>
        </row>
        <row r="55">
          <cell r="K55" t="str">
            <v>ADD</v>
          </cell>
        </row>
        <row r="71">
          <cell r="O71">
            <v>1.762E7</v>
          </cell>
        </row>
        <row r="75">
          <cell r="K75" t="str">
            <v>ADD</v>
          </cell>
        </row>
        <row r="101">
          <cell r="O101">
            <v>8000000.0</v>
          </cell>
        </row>
        <row r="113">
          <cell r="O113">
            <v>8000000.0</v>
          </cell>
        </row>
        <row r="125">
          <cell r="O125">
            <v>8000000.0</v>
          </cell>
        </row>
        <row r="137">
          <cell r="O137">
            <v>8000000.0</v>
          </cell>
        </row>
        <row r="149">
          <cell r="O149">
            <v>8000000.0</v>
          </cell>
        </row>
        <row r="161">
          <cell r="O161">
            <v>8000000.0</v>
          </cell>
        </row>
        <row r="174">
          <cell r="O174">
            <v>8000000.0</v>
          </cell>
        </row>
        <row r="186">
          <cell r="O186">
            <v>8000000.0</v>
          </cell>
        </row>
        <row r="198">
          <cell r="O198">
            <v>8000000.0</v>
          </cell>
        </row>
        <row r="210">
          <cell r="O210">
            <v>8000000.0</v>
          </cell>
        </row>
        <row r="222">
          <cell r="O222">
            <v>8000000.0</v>
          </cell>
        </row>
      </sheetData>
      <sheetData sheetId="64"/>
      <sheetData sheetId="65">
        <row r="14">
          <cell r="H14" t="str">
            <v>PLL</v>
          </cell>
        </row>
        <row r="43">
          <cell r="O43">
            <v>5120000.0</v>
          </cell>
        </row>
      </sheetData>
      <sheetData sheetId="66">
        <row r="14">
          <cell r="H14" t="str">
            <v>BHP</v>
          </cell>
        </row>
        <row r="135">
          <cell r="O135">
            <v>3.39394405E7</v>
          </cell>
        </row>
      </sheetData>
      <sheetData sheetId="67">
        <row r="14">
          <cell r="H14" t="str">
            <v>BHP</v>
          </cell>
        </row>
        <row r="39">
          <cell r="O39">
            <v>3250000.0</v>
          </cell>
        </row>
      </sheetData>
      <sheetData sheetId="68">
        <row r="30">
          <cell r="O30">
            <v>2.0E7</v>
          </cell>
        </row>
        <row r="34">
          <cell r="E34" t="str">
            <v>(Pakaian Pecalang dan Jigrabala)</v>
          </cell>
        </row>
        <row r="35">
          <cell r="K35" t="str">
            <v>BHP</v>
          </cell>
        </row>
        <row r="39">
          <cell r="O39">
            <v>1500000.0</v>
          </cell>
        </row>
        <row r="193">
          <cell r="O193">
            <v>5500000.0</v>
          </cell>
        </row>
      </sheetData>
      <sheetData sheetId="69">
        <row r="14">
          <cell r="H14" t="str">
            <v>BHP</v>
          </cell>
        </row>
        <row r="60">
          <cell r="O60">
            <v>7545000.0</v>
          </cell>
        </row>
      </sheetData>
      <sheetData sheetId="70">
        <row r="14">
          <cell r="H14" t="str">
            <v>BHP</v>
          </cell>
        </row>
        <row r="112">
          <cell r="O112">
            <v>1.6374E7</v>
          </cell>
        </row>
      </sheetData>
      <sheetData sheetId="71">
        <row r="14">
          <cell r="H14" t="str">
            <v>DD</v>
          </cell>
        </row>
        <row r="40">
          <cell r="O40">
            <v>5000000.0</v>
          </cell>
        </row>
      </sheetData>
      <sheetData sheetId="72">
        <row r="14">
          <cell r="H14" t="str">
            <v>DD</v>
          </cell>
        </row>
        <row r="40">
          <cell r="O40">
            <v>2.0E7</v>
          </cell>
        </row>
      </sheetData>
      <sheetData sheetId="73">
        <row r="12">
          <cell r="H12">
            <v>2.00939512479E7</v>
          </cell>
        </row>
        <row r="14">
          <cell r="H14" t="str">
            <v>DD</v>
          </cell>
        </row>
      </sheetData>
      <sheetData sheetId="74">
        <row r="14">
          <cell r="H14" t="str">
            <v>DD</v>
          </cell>
        </row>
        <row r="59">
          <cell r="O59">
            <v>1.8592E7</v>
          </cell>
        </row>
      </sheetData>
      <sheetData sheetId="75">
        <row r="14">
          <cell r="H14" t="str">
            <v>BHR</v>
          </cell>
        </row>
        <row r="42">
          <cell r="O42">
            <v>9155082.89</v>
          </cell>
        </row>
      </sheetData>
      <sheetData sheetId="76">
        <row r="12">
          <cell r="H12">
            <v>8685067.07</v>
          </cell>
        </row>
        <row r="14">
          <cell r="H14" t="str">
            <v>BHR</v>
          </cell>
        </row>
      </sheetData>
      <sheetData sheetId="77">
        <row r="13">
          <cell r="H13">
            <v>5500000.0</v>
          </cell>
        </row>
        <row r="14">
          <cell r="H14" t="str">
            <v>BHP</v>
          </cell>
        </row>
      </sheetData>
      <sheetData sheetId="78">
        <row r="13">
          <cell r="H13">
            <v>6180000.0</v>
          </cell>
        </row>
        <row r="14">
          <cell r="H14" t="str">
            <v>DD</v>
          </cell>
        </row>
      </sheetData>
      <sheetData sheetId="79">
        <row r="13">
          <cell r="H13">
            <v>2930000.0</v>
          </cell>
        </row>
        <row r="14">
          <cell r="H14" t="str">
            <v>DD</v>
          </cell>
        </row>
      </sheetData>
      <sheetData sheetId="80">
        <row r="13">
          <cell r="H13">
            <v>1.05E7</v>
          </cell>
        </row>
        <row r="14">
          <cell r="H14" t="str">
            <v>DD</v>
          </cell>
        </row>
      </sheetData>
      <sheetData sheetId="81">
        <row r="14">
          <cell r="H14" t="str">
            <v>DD</v>
          </cell>
        </row>
        <row r="48">
          <cell r="O48">
            <v>0.0</v>
          </cell>
        </row>
      </sheetData>
      <sheetData sheetId="82">
        <row r="14">
          <cell r="H14" t="str">
            <v>DD</v>
          </cell>
        </row>
        <row r="36">
          <cell r="O36">
            <v>0.0</v>
          </cell>
        </row>
      </sheetData>
      <sheetData sheetId="83">
        <row r="14">
          <cell r="H14" t="str">
            <v>DD</v>
          </cell>
        </row>
        <row r="37">
          <cell r="O37">
            <v>6362752.353219986</v>
          </cell>
        </row>
      </sheetData>
      <sheetData sheetId="84">
        <row r="14">
          <cell r="H14" t="str">
            <v>DD</v>
          </cell>
        </row>
        <row r="37">
          <cell r="O37">
            <v>2000000.0</v>
          </cell>
        </row>
      </sheetData>
      <sheetData sheetId="85">
        <row r="14">
          <cell r="H14" t="str">
            <v>DD</v>
          </cell>
        </row>
        <row r="37">
          <cell r="O37">
            <v>3.6E7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RHITUNGAN SILTAP"/>
      <sheetName val="rEKAP. bELANJA PER BDANG"/>
      <sheetName val="rEKAPITULASI PENDAPATAN DAN BEL"/>
      <sheetName val="Pangan dan Hewani 20%"/>
      <sheetName val="Rekapitulasi dana desa 2022"/>
      <sheetName val="Apbdes 2023"/>
      <sheetName val="Penj. APBdes 2022"/>
      <sheetName val="RKKD OK"/>
      <sheetName val="RKKD 2023"/>
      <sheetName val="Form 14 Matrik RKP. 2022"/>
      <sheetName val="1.1.01"/>
      <sheetName val="1.1.02"/>
      <sheetName val="1.1.03 "/>
      <sheetName val="1.1.04.,"/>
      <sheetName val="1.1.05"/>
      <sheetName val="1.1.06"/>
      <sheetName val="1.1.08"/>
      <sheetName val="1.2.01 hutang BHP "/>
      <sheetName val="1.2.02"/>
      <sheetName val="1.2.03"/>
      <sheetName val="1.3.01 "/>
      <sheetName val="1.3.02. SDges"/>
      <sheetName val="1.3.03. arsip"/>
      <sheetName val="1.3.05"/>
      <sheetName val="1.4.01 "/>
      <sheetName val="1.4.02 "/>
      <sheetName val="1.4.03 "/>
      <sheetName val="1.4.05 "/>
      <sheetName val="1.4.06 "/>
      <sheetName val="1.4.07 "/>
      <sheetName val="1.4.08 "/>
      <sheetName val="1.4.09 "/>
      <sheetName val="1.4.11"/>
      <sheetName val="1.5.01  "/>
      <sheetName val="1.5.06  "/>
      <sheetName val="2.1.01"/>
      <sheetName val="2.1.02 "/>
      <sheetName val="2.1.03 pasraman PHDI"/>
      <sheetName val="2.1.06 Pembangunan TK."/>
      <sheetName val="2.1.09 silat, Lap. gandameru"/>
      <sheetName val="2.1.10 "/>
      <sheetName val="2.2.01 "/>
      <sheetName val="2.2.02 "/>
      <sheetName val="2.2.04 Desa Siaga"/>
      <sheetName val="2.2.07. Ganda Meru"/>
      <sheetName val="2.2.09 Posyandu Als "/>
      <sheetName val="2.3.04. Jembatan tenaon"/>
      <sheetName val="2.3.05. jln tenaon"/>
      <sheetName val="2.3.10rabat"/>
      <sheetName val="2.3.11 padat karya jln. tani"/>
      <sheetName val="2.3.14 balai masyarakat bhp"/>
      <sheetName val="2.3.16"/>
      <sheetName val="2.4.01 "/>
      <sheetName val="2.4.07 sampah PKTD"/>
      <sheetName val="2.4.12 Pipanisasi "/>
      <sheetName val="2.4.14WC"/>
      <sheetName val="2.4.15 "/>
      <sheetName val="2.5.03"/>
      <sheetName val="2.6.02. "/>
      <sheetName val="2.6.03 "/>
      <sheetName val="2.8.02"/>
      <sheetName val="3.1.01 bru"/>
      <sheetName val="3.1.02  linmas"/>
      <sheetName val="3.2.01 bulan bahasa bali.. "/>
      <sheetName val="3.2.03 ODALAN SUBAK"/>
      <sheetName val="3.2.04 Pembangunan subak"/>
      <sheetName val="3.3.01 "/>
      <sheetName val="3.3.03"/>
      <sheetName val="3.3.06 Karang taruna "/>
      <sheetName val="3.4.01 Operasional Subak"/>
      <sheetName val="3.4.02 LPM"/>
      <sheetName val="3.4.03 PKK "/>
      <sheetName val="4.2.01 DD "/>
      <sheetName val="4.2.02 DD "/>
      <sheetName val="4.2.04 irigasi subak als"/>
      <sheetName val="4.2.05"/>
      <sheetName val="4.3.01  "/>
      <sheetName val="4.3.02 "/>
      <sheetName val="4.3.03 "/>
      <sheetName val="4.4.01  "/>
      <sheetName val="4.4.02  "/>
      <sheetName val="4.4.04"/>
      <sheetName val="4.6.02  Bumdes"/>
      <sheetName val="4.6.03 modal bumdes"/>
      <sheetName val="5.1.00 "/>
      <sheetName val="5.2.00 "/>
      <sheetName val="5.3.00 bru"/>
      <sheetName val="RKA"/>
      <sheetName val="Sheet1"/>
      <sheetName val="Sheet2"/>
      <sheetName val="3.2.01 bulan bahasa bali. Perub"/>
      <sheetName val="Sheet3"/>
    </sheetNames>
    <sheetDataSet>
      <sheetData sheetId="0"/>
      <sheetData sheetId="1"/>
      <sheetData sheetId="2">
        <row r="5">
          <cell r="E5">
            <v>2.49E7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H16" t="str">
            <v>ADD/PAD/BKK</v>
          </cell>
        </row>
      </sheetData>
      <sheetData sheetId="11">
        <row r="16">
          <cell r="H16" t="str">
            <v>ADD/PAD</v>
          </cell>
        </row>
      </sheetData>
      <sheetData sheetId="12">
        <row r="16">
          <cell r="H16" t="str">
            <v>ADD</v>
          </cell>
        </row>
      </sheetData>
      <sheetData sheetId="13">
        <row r="16">
          <cell r="H16" t="str">
            <v>ADD/BHP/PAD</v>
          </cell>
        </row>
      </sheetData>
      <sheetData sheetId="14">
        <row r="6">
          <cell r="G6" t="str">
            <v>TAHUN ANGGARAN 2023</v>
          </cell>
        </row>
      </sheetData>
      <sheetData sheetId="15">
        <row r="14">
          <cell r="H14" t="str">
            <v>BHR</v>
          </cell>
        </row>
      </sheetData>
      <sheetData sheetId="16">
        <row r="56">
          <cell r="O56">
            <v>3.032436E7</v>
          </cell>
        </row>
      </sheetData>
      <sheetData sheetId="17">
        <row r="14">
          <cell r="H14" t="str">
            <v>Hutang BHP Kab/Kota tahun sebelumnya</v>
          </cell>
        </row>
      </sheetData>
      <sheetData sheetId="18">
        <row r="14">
          <cell r="H14" t="str">
            <v>BHP</v>
          </cell>
        </row>
      </sheetData>
      <sheetData sheetId="19"/>
      <sheetData sheetId="20">
        <row r="14">
          <cell r="H14" t="str">
            <v>BHP</v>
          </cell>
        </row>
      </sheetData>
      <sheetData sheetId="21">
        <row r="14">
          <cell r="H14" t="str">
            <v>DD/BHP</v>
          </cell>
        </row>
      </sheetData>
      <sheetData sheetId="22">
        <row r="14">
          <cell r="H14" t="str">
            <v>BHR</v>
          </cell>
        </row>
      </sheetData>
      <sheetData sheetId="23">
        <row r="14">
          <cell r="H14" t="str">
            <v>Hutang BHP Kab/Kota tahun sebelumnya</v>
          </cell>
        </row>
      </sheetData>
      <sheetData sheetId="24">
        <row r="14">
          <cell r="H14" t="str">
            <v>ADD/BHR</v>
          </cell>
        </row>
      </sheetData>
      <sheetData sheetId="25">
        <row r="14">
          <cell r="H14" t="str">
            <v>BHR</v>
          </cell>
        </row>
      </sheetData>
      <sheetData sheetId="26">
        <row r="14">
          <cell r="H14" t="str">
            <v>BHP</v>
          </cell>
        </row>
      </sheetData>
      <sheetData sheetId="27">
        <row r="14">
          <cell r="H14" t="str">
            <v>BHP</v>
          </cell>
        </row>
      </sheetData>
      <sheetData sheetId="28">
        <row r="14">
          <cell r="H14" t="str">
            <v>PLL</v>
          </cell>
        </row>
      </sheetData>
      <sheetData sheetId="29">
        <row r="14">
          <cell r="H14" t="str">
            <v>Silpa PLL</v>
          </cell>
        </row>
      </sheetData>
      <sheetData sheetId="30">
        <row r="14">
          <cell r="H14" t="str">
            <v>BHP</v>
          </cell>
        </row>
      </sheetData>
      <sheetData sheetId="31">
        <row r="14">
          <cell r="H14" t="str">
            <v>BHR</v>
          </cell>
        </row>
      </sheetData>
      <sheetData sheetId="32">
        <row r="14">
          <cell r="H14" t="str">
            <v>BHR</v>
          </cell>
        </row>
      </sheetData>
      <sheetData sheetId="33">
        <row r="14">
          <cell r="H14" t="str">
            <v>Hutang BHP Kab/Kota tahun sebelumnya</v>
          </cell>
        </row>
      </sheetData>
      <sheetData sheetId="34">
        <row r="14">
          <cell r="H14" t="str">
            <v>PLL</v>
          </cell>
        </row>
      </sheetData>
      <sheetData sheetId="35">
        <row r="49">
          <cell r="O49">
            <v>6.84E7</v>
          </cell>
        </row>
      </sheetData>
      <sheetData sheetId="36">
        <row r="47">
          <cell r="O47">
            <v>3.2716E7</v>
          </cell>
        </row>
      </sheetData>
      <sheetData sheetId="37">
        <row r="51">
          <cell r="O51">
            <v>9900000.0</v>
          </cell>
        </row>
      </sheetData>
      <sheetData sheetId="38">
        <row r="63">
          <cell r="O63">
            <v>2.5276756865000002E7</v>
          </cell>
        </row>
      </sheetData>
      <sheetData sheetId="39">
        <row r="68">
          <cell r="O68">
            <v>1.02E7</v>
          </cell>
        </row>
      </sheetData>
      <sheetData sheetId="40">
        <row r="49">
          <cell r="O49">
            <v>0.0</v>
          </cell>
        </row>
      </sheetData>
      <sheetData sheetId="41">
        <row r="81">
          <cell r="O81">
            <v>3.2122E7</v>
          </cell>
        </row>
      </sheetData>
      <sheetData sheetId="42">
        <row r="95">
          <cell r="O95">
            <v>1.3009E8</v>
          </cell>
        </row>
      </sheetData>
      <sheetData sheetId="43">
        <row r="14">
          <cell r="H14" t="str">
            <v>DD</v>
          </cell>
        </row>
      </sheetData>
      <sheetData sheetId="44">
        <row r="14">
          <cell r="H14" t="str">
            <v>DD</v>
          </cell>
        </row>
      </sheetData>
      <sheetData sheetId="45">
        <row r="72">
          <cell r="O72">
            <v>5.4808626634E7</v>
          </cell>
        </row>
      </sheetData>
      <sheetData sheetId="46"/>
      <sheetData sheetId="47">
        <row r="9">
          <cell r="I9" t="str">
            <v>Pemeliharaan Prasarana Jalan Desa (Gorong-gorong, Selokan, Box/Slab Culvert, Drainase, Prasarana Jalan lain) Rehab Senderan jalan desa dan Gorong - Gorong</v>
          </cell>
        </row>
      </sheetData>
      <sheetData sheetId="48"/>
      <sheetData sheetId="49">
        <row r="46">
          <cell r="O46">
            <v>2.1343545680000067E7</v>
          </cell>
        </row>
      </sheetData>
      <sheetData sheetId="50">
        <row r="70">
          <cell r="O70">
            <v>2.2571699561E7</v>
          </cell>
        </row>
      </sheetData>
      <sheetData sheetId="51">
        <row r="51">
          <cell r="O51">
            <v>3750000.0</v>
          </cell>
        </row>
      </sheetData>
      <sheetData sheetId="52">
        <row r="43">
          <cell r="O43">
            <v>0.0</v>
          </cell>
        </row>
      </sheetData>
      <sheetData sheetId="53">
        <row r="50">
          <cell r="O50">
            <v>7.35E7</v>
          </cell>
        </row>
      </sheetData>
      <sheetData sheetId="54">
        <row r="55">
          <cell r="O55">
            <v>1.20090823955E8</v>
          </cell>
        </row>
      </sheetData>
      <sheetData sheetId="55">
        <row r="271">
          <cell r="Q271">
            <v>0.0</v>
          </cell>
        </row>
      </sheetData>
      <sheetData sheetId="56"/>
      <sheetData sheetId="57"/>
      <sheetData sheetId="58">
        <row r="40">
          <cell r="O40">
            <v>5930000.0</v>
          </cell>
        </row>
      </sheetData>
      <sheetData sheetId="59">
        <row r="46">
          <cell r="O46">
            <v>1.29E7</v>
          </cell>
        </row>
      </sheetData>
      <sheetData sheetId="60">
        <row r="14">
          <cell r="H14" t="str">
            <v>BHP</v>
          </cell>
        </row>
      </sheetData>
      <sheetData sheetId="61">
        <row r="14">
          <cell r="H14" t="str">
            <v>BHP</v>
          </cell>
        </row>
      </sheetData>
      <sheetData sheetId="62">
        <row r="14">
          <cell r="H14" t="str">
            <v>BHP</v>
          </cell>
        </row>
      </sheetData>
      <sheetData sheetId="63">
        <row r="14">
          <cell r="H14" t="str">
            <v>PAD</v>
          </cell>
        </row>
      </sheetData>
      <sheetData sheetId="64">
        <row r="31">
          <cell r="O31">
            <v>4.2458360343743905E7</v>
          </cell>
        </row>
        <row r="249">
          <cell r="E249" t="str">
            <v>Upacara ngusaba Subak Abian Asti Taman Sari</v>
          </cell>
        </row>
        <row r="261">
          <cell r="E261" t="str">
            <v>Upacara piodalan/ ngusaba Subak Abian Wanawe kertha</v>
          </cell>
        </row>
      </sheetData>
      <sheetData sheetId="65">
        <row r="31">
          <cell r="O31">
            <v>0.0</v>
          </cell>
        </row>
        <row r="47">
          <cell r="O47">
            <v>0.0</v>
          </cell>
        </row>
        <row r="78">
          <cell r="O78">
            <v>0.0</v>
          </cell>
        </row>
        <row r="101">
          <cell r="O101">
            <v>0.0</v>
          </cell>
        </row>
        <row r="149">
          <cell r="O149">
            <v>0.0</v>
          </cell>
        </row>
        <row r="165">
          <cell r="O165">
            <v>0.0</v>
          </cell>
        </row>
        <row r="177">
          <cell r="O177">
            <v>0.0</v>
          </cell>
        </row>
        <row r="188">
          <cell r="O188">
            <v>0.0</v>
          </cell>
        </row>
      </sheetData>
      <sheetData sheetId="66">
        <row r="14">
          <cell r="H14" t="str">
            <v>BHP</v>
          </cell>
        </row>
      </sheetData>
      <sheetData sheetId="67">
        <row r="14">
          <cell r="H14" t="str">
            <v>Hutang BHR Kab./Kota Tahun sebelumnya</v>
          </cell>
        </row>
      </sheetData>
      <sheetData sheetId="68">
        <row r="14">
          <cell r="H14" t="str">
            <v>BHR</v>
          </cell>
        </row>
      </sheetData>
      <sheetData sheetId="69">
        <row r="32">
          <cell r="O32">
            <v>1500000.0</v>
          </cell>
        </row>
        <row r="180">
          <cell r="K180" t="str">
            <v>BKP</v>
          </cell>
        </row>
      </sheetData>
      <sheetData sheetId="70">
        <row r="14">
          <cell r="H14" t="str">
            <v>BHP</v>
          </cell>
        </row>
      </sheetData>
      <sheetData sheetId="71">
        <row r="14">
          <cell r="H14" t="str">
            <v>BHR</v>
          </cell>
        </row>
      </sheetData>
      <sheetData sheetId="72">
        <row r="40">
          <cell r="O40">
            <v>7.197E7</v>
          </cell>
        </row>
      </sheetData>
      <sheetData sheetId="73">
        <row r="40">
          <cell r="O40">
            <v>7.0E7</v>
          </cell>
        </row>
      </sheetData>
      <sheetData sheetId="74">
        <row r="9">
          <cell r="I9" t="str">
            <v>Pemeliharaan Saluran Irigasi Tersier/Sederhana (Subak Babakan Alasangker )</v>
          </cell>
        </row>
      </sheetData>
      <sheetData sheetId="75"/>
      <sheetData sheetId="76">
        <row r="14">
          <cell r="H14" t="str">
            <v>BHR</v>
          </cell>
        </row>
      </sheetData>
      <sheetData sheetId="77">
        <row r="14">
          <cell r="H14" t="str">
            <v>Hutang BHR Kab./Kota tahun sebelumnya</v>
          </cell>
        </row>
      </sheetData>
      <sheetData sheetId="78">
        <row r="14">
          <cell r="H14" t="str">
            <v>BHR</v>
          </cell>
        </row>
      </sheetData>
      <sheetData sheetId="79">
        <row r="68">
          <cell r="O68">
            <v>0.0</v>
          </cell>
        </row>
      </sheetData>
      <sheetData sheetId="80"/>
      <sheetData sheetId="81"/>
      <sheetData sheetId="82"/>
      <sheetData sheetId="83">
        <row r="9">
          <cell r="I9" t="str">
            <v>lain-lain kegiatan sub bidang Penanaman Modal</v>
          </cell>
        </row>
      </sheetData>
      <sheetData sheetId="84">
        <row r="14">
          <cell r="H14" t="str">
            <v>DD</v>
          </cell>
        </row>
      </sheetData>
      <sheetData sheetId="85">
        <row r="14">
          <cell r="H14" t="str">
            <v>DD</v>
          </cell>
        </row>
      </sheetData>
      <sheetData sheetId="86">
        <row r="14">
          <cell r="H14" t="str">
            <v>DD</v>
          </cell>
        </row>
      </sheetData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F00"/>
  </sheetPr>
  <dimension ref="A1:AM212"/>
  <sheetViews>
    <sheetView tabSelected="1" workbookViewId="0" topLeftCell="A59" zoomScale="120">
      <selection activeCell="D64" sqref="D64"/>
    </sheetView>
  </sheetViews>
  <sheetFormatPr defaultRowHeight="13.5" defaultColWidth="10"/>
  <cols>
    <col min="1" max="1" customWidth="1" width="2.8554688" style="1"/>
    <col min="2" max="2" customWidth="1" width="2.0" style="1"/>
    <col min="3" max="3" customWidth="1" width="4.7109375" style="1"/>
    <col min="4" max="4" customWidth="1" width="12.0" style="1"/>
    <col min="5" max="5" customWidth="1" width="5.5703125" style="1"/>
    <col min="6" max="6" customWidth="1" width="18.140625" style="1"/>
    <col min="7" max="7" customWidth="1" width="9.285156" style="1"/>
    <col min="8" max="8" customWidth="1" width="12.140625" style="2"/>
    <col min="9" max="9" customWidth="1" width="10.0" style="1"/>
    <col min="10" max="10" customWidth="1" width="7.140625" style="1"/>
    <col min="11" max="11" customWidth="1" width="7.0" style="1"/>
    <col min="12" max="12" customWidth="1" width="9.0" style="1"/>
    <col min="13" max="13" customWidth="1" width="10.0" style="3"/>
    <col min="14" max="14" customWidth="1" width="9.0" style="1"/>
    <col min="15" max="15" customWidth="1" width="18.570312" style="1"/>
    <col min="16" max="16" customWidth="1" width="7.0" style="1"/>
    <col min="17" max="18" customWidth="1" width="8.425781" style="1"/>
    <col min="19" max="19" customWidth="1" width="2.2851562" style="1"/>
    <col min="20" max="21" customWidth="1" width="23.570312" style="4"/>
    <col min="22" max="22" customWidth="1" width="20.710938" style="4"/>
    <col min="23" max="23" customWidth="1" width="20.710938" style="5"/>
    <col min="24" max="24" customWidth="1" width="20.710938" style="4"/>
    <col min="25" max="25" customWidth="1" width="18.570312" style="4"/>
    <col min="26" max="26" customWidth="1" width="18.140625" style="4"/>
    <col min="27" max="27" customWidth="1" width="22.570312" style="4"/>
    <col min="28" max="29" customWidth="1" width="22.570312" style="5"/>
    <col min="30" max="30" customWidth="1" width="25.425781" style="6"/>
    <col min="31" max="31" customWidth="1" width="22.285156" style="1"/>
    <col min="32" max="32" customWidth="0" width="9.140625" style="1"/>
    <col min="33" max="33" customWidth="1" width="40.42578" style="1"/>
    <col min="34" max="38" customWidth="0" width="9.140625" style="1"/>
    <col min="39" max="260" customWidth="0" width="9.140625" style="7"/>
    <col min="261" max="261" customWidth="1" width="5.2851562" style="7"/>
    <col min="262" max="262" customWidth="1" width="13.0" style="7"/>
    <col min="263" max="263" customWidth="1" width="3.8554688" style="7"/>
    <col min="264" max="264" customWidth="1" width="14.425781" style="7"/>
    <col min="265" max="265" customWidth="1" width="5.5703125" style="7"/>
    <col min="266" max="266" customWidth="1" width="27.855469" style="7"/>
    <col min="267" max="267" customWidth="1" width="13.0" style="7"/>
    <col min="268" max="268" customWidth="1" width="12.0" style="7"/>
    <col min="269" max="269" customWidth="1" width="17.0" style="7"/>
    <col min="270" max="270" customWidth="1" width="12.425781" style="7"/>
    <col min="271" max="271" customWidth="1" width="20.570312" style="7"/>
    <col min="272" max="272" customWidth="1" width="15.5703125" style="7"/>
    <col min="273" max="273" customWidth="1" width="11.140625" style="7"/>
    <col min="274" max="274" customWidth="1" width="8.285156" style="7"/>
    <col min="275" max="275" customWidth="1" width="9.5703125" style="7"/>
    <col min="276" max="276" customWidth="1" width="12.7109375" style="7"/>
    <col min="277" max="277" customWidth="1" width="18.285156" style="7"/>
    <col min="278" max="278" customWidth="1" width="8.7109375" style="7"/>
    <col min="279" max="279" customWidth="1" width="18.0" style="7"/>
    <col min="280" max="280" customWidth="1" width="20.285156" style="7"/>
    <col min="281" max="281" customWidth="1" width="17.425781" style="7"/>
    <col min="282" max="282" customWidth="1" width="16.855469" style="7"/>
    <col min="283" max="283" customWidth="1" width="17.0" style="7"/>
    <col min="284" max="284" customWidth="1" width="18.140625" style="7"/>
    <col min="285" max="285" customWidth="1" width="22.570312" style="7"/>
    <col min="286" max="286" customWidth="1" width="25.425781" style="7"/>
    <col min="287" max="287" customWidth="1" width="33.285156" style="7"/>
    <col min="288" max="516" customWidth="0" width="9.140625" style="7"/>
    <col min="517" max="517" customWidth="1" width="5.2851562" style="7"/>
    <col min="518" max="518" customWidth="1" width="13.0" style="7"/>
    <col min="519" max="519" customWidth="1" width="3.8554688" style="7"/>
    <col min="520" max="520" customWidth="1" width="14.425781" style="7"/>
    <col min="521" max="521" customWidth="1" width="5.5703125" style="7"/>
    <col min="522" max="522" customWidth="1" width="27.855469" style="7"/>
    <col min="523" max="523" customWidth="1" width="13.0" style="7"/>
    <col min="524" max="524" customWidth="1" width="12.0" style="7"/>
    <col min="525" max="525" customWidth="1" width="17.0" style="7"/>
    <col min="526" max="526" customWidth="1" width="12.425781" style="7"/>
    <col min="527" max="527" customWidth="1" width="20.570312" style="7"/>
    <col min="528" max="528" customWidth="1" width="15.5703125" style="7"/>
    <col min="529" max="529" customWidth="1" width="11.140625" style="7"/>
    <col min="530" max="530" customWidth="1" width="8.285156" style="7"/>
    <col min="531" max="531" customWidth="1" width="9.5703125" style="7"/>
    <col min="532" max="532" customWidth="1" width="12.7109375" style="7"/>
    <col min="533" max="533" customWidth="1" width="18.285156" style="7"/>
    <col min="534" max="534" customWidth="1" width="8.7109375" style="7"/>
    <col min="535" max="535" customWidth="1" width="18.0" style="7"/>
    <col min="536" max="536" customWidth="1" width="20.285156" style="7"/>
    <col min="537" max="537" customWidth="1" width="17.425781" style="7"/>
    <col min="538" max="538" customWidth="1" width="16.855469" style="7"/>
    <col min="539" max="539" customWidth="1" width="17.0" style="7"/>
    <col min="540" max="540" customWidth="1" width="18.140625" style="7"/>
    <col min="541" max="541" customWidth="1" width="22.570312" style="7"/>
    <col min="542" max="542" customWidth="1" width="25.425781" style="7"/>
    <col min="543" max="543" customWidth="1" width="33.285156" style="7"/>
    <col min="544" max="772" customWidth="0" width="9.140625" style="7"/>
    <col min="773" max="773" customWidth="1" width="5.2851562" style="7"/>
    <col min="774" max="774" customWidth="1" width="13.0" style="7"/>
    <col min="775" max="775" customWidth="1" width="3.8554688" style="7"/>
    <col min="776" max="776" customWidth="1" width="14.425781" style="7"/>
    <col min="777" max="777" customWidth="1" width="5.5703125" style="7"/>
    <col min="778" max="778" customWidth="1" width="27.855469" style="7"/>
    <col min="779" max="779" customWidth="1" width="13.0" style="7"/>
    <col min="780" max="780" customWidth="1" width="12.0" style="7"/>
    <col min="781" max="781" customWidth="1" width="17.0" style="7"/>
    <col min="782" max="782" customWidth="1" width="12.425781" style="7"/>
    <col min="783" max="783" customWidth="1" width="20.570312" style="7"/>
    <col min="784" max="784" customWidth="1" width="15.5703125" style="7"/>
    <col min="785" max="785" customWidth="1" width="11.140625" style="7"/>
    <col min="786" max="786" customWidth="1" width="8.285156" style="7"/>
    <col min="787" max="787" customWidth="1" width="9.5703125" style="7"/>
    <col min="788" max="788" customWidth="1" width="12.7109375" style="7"/>
    <col min="789" max="789" customWidth="1" width="18.285156" style="7"/>
    <col min="790" max="790" customWidth="1" width="8.7109375" style="7"/>
    <col min="791" max="791" customWidth="1" width="18.0" style="7"/>
    <col min="792" max="792" customWidth="1" width="20.285156" style="7"/>
    <col min="793" max="793" customWidth="1" width="17.425781" style="7"/>
    <col min="794" max="794" customWidth="1" width="16.855469" style="7"/>
    <col min="795" max="795" customWidth="1" width="17.0" style="7"/>
    <col min="796" max="796" customWidth="1" width="18.140625" style="7"/>
    <col min="797" max="797" customWidth="1" width="22.570312" style="7"/>
    <col min="798" max="798" customWidth="1" width="25.425781" style="7"/>
    <col min="799" max="799" customWidth="1" width="33.285156" style="7"/>
    <col min="800" max="1028" customWidth="0" width="9.140625" style="7"/>
    <col min="1029" max="1029" customWidth="1" width="5.2851562" style="7"/>
    <col min="1030" max="1030" customWidth="1" width="13.0" style="7"/>
    <col min="1031" max="1031" customWidth="1" width="3.8554688" style="7"/>
    <col min="1032" max="1032" customWidth="1" width="14.425781" style="7"/>
    <col min="1033" max="1033" customWidth="1" width="5.5703125" style="7"/>
    <col min="1034" max="1034" customWidth="1" width="27.855469" style="7"/>
    <col min="1035" max="1035" customWidth="1" width="13.0" style="7"/>
    <col min="1036" max="1036" customWidth="1" width="12.0" style="7"/>
    <col min="1037" max="1037" customWidth="1" width="17.0" style="7"/>
    <col min="1038" max="1038" customWidth="1" width="12.425781" style="7"/>
    <col min="1039" max="1039" customWidth="1" width="20.570312" style="7"/>
    <col min="1040" max="1040" customWidth="1" width="15.5703125" style="7"/>
    <col min="1041" max="1041" customWidth="1" width="11.140625" style="7"/>
    <col min="1042" max="1042" customWidth="1" width="8.285156" style="7"/>
    <col min="1043" max="1043" customWidth="1" width="9.5703125" style="7"/>
    <col min="1044" max="1044" customWidth="1" width="12.7109375" style="7"/>
    <col min="1045" max="1045" customWidth="1" width="18.285156" style="7"/>
    <col min="1046" max="1046" customWidth="1" width="8.7109375" style="7"/>
    <col min="1047" max="1047" customWidth="1" width="18.0" style="7"/>
    <col min="1048" max="1048" customWidth="1" width="20.285156" style="7"/>
    <col min="1049" max="1049" customWidth="1" width="17.425781" style="7"/>
    <col min="1050" max="1050" customWidth="1" width="16.855469" style="7"/>
    <col min="1051" max="1051" customWidth="1" width="17.0" style="7"/>
    <col min="1052" max="1052" customWidth="1" width="18.140625" style="7"/>
    <col min="1053" max="1053" customWidth="1" width="22.570312" style="7"/>
    <col min="1054" max="1054" customWidth="1" width="25.425781" style="7"/>
    <col min="1055" max="1055" customWidth="1" width="33.285156" style="7"/>
    <col min="1056" max="1284" customWidth="0" width="9.140625" style="7"/>
    <col min="1285" max="1285" customWidth="1" width="5.2851562" style="7"/>
    <col min="1286" max="1286" customWidth="1" width="13.0" style="7"/>
    <col min="1287" max="1287" customWidth="1" width="3.8554688" style="7"/>
    <col min="1288" max="1288" customWidth="1" width="14.425781" style="7"/>
    <col min="1289" max="1289" customWidth="1" width="5.5703125" style="7"/>
    <col min="1290" max="1290" customWidth="1" width="27.855469" style="7"/>
    <col min="1291" max="1291" customWidth="1" width="13.0" style="7"/>
    <col min="1292" max="1292" customWidth="1" width="12.0" style="7"/>
    <col min="1293" max="1293" customWidth="1" width="17.0" style="7"/>
    <col min="1294" max="1294" customWidth="1" width="12.425781" style="7"/>
    <col min="1295" max="1295" customWidth="1" width="20.570312" style="7"/>
    <col min="1296" max="1296" customWidth="1" width="15.5703125" style="7"/>
    <col min="1297" max="1297" customWidth="1" width="11.140625" style="7"/>
    <col min="1298" max="1298" customWidth="1" width="8.285156" style="7"/>
    <col min="1299" max="1299" customWidth="1" width="9.5703125" style="7"/>
    <col min="1300" max="1300" customWidth="1" width="12.7109375" style="7"/>
    <col min="1301" max="1301" customWidth="1" width="18.285156" style="7"/>
    <col min="1302" max="1302" customWidth="1" width="8.7109375" style="7"/>
    <col min="1303" max="1303" customWidth="1" width="18.0" style="7"/>
    <col min="1304" max="1304" customWidth="1" width="20.285156" style="7"/>
    <col min="1305" max="1305" customWidth="1" width="17.425781" style="7"/>
    <col min="1306" max="1306" customWidth="1" width="16.855469" style="7"/>
    <col min="1307" max="1307" customWidth="1" width="17.0" style="7"/>
    <col min="1308" max="1308" customWidth="1" width="18.140625" style="7"/>
    <col min="1309" max="1309" customWidth="1" width="22.570312" style="7"/>
    <col min="1310" max="1310" customWidth="1" width="25.425781" style="7"/>
    <col min="1311" max="1311" customWidth="1" width="33.285156" style="7"/>
    <col min="1312" max="1540" customWidth="0" width="9.140625" style="7"/>
    <col min="1541" max="1541" customWidth="1" width="5.2851562" style="7"/>
    <col min="1542" max="1542" customWidth="1" width="13.0" style="7"/>
    <col min="1543" max="1543" customWidth="1" width="3.8554688" style="7"/>
    <col min="1544" max="1544" customWidth="1" width="14.425781" style="7"/>
    <col min="1545" max="1545" customWidth="1" width="5.5703125" style="7"/>
    <col min="1546" max="1546" customWidth="1" width="27.855469" style="7"/>
    <col min="1547" max="1547" customWidth="1" width="13.0" style="7"/>
    <col min="1548" max="1548" customWidth="1" width="12.0" style="7"/>
    <col min="1549" max="1549" customWidth="1" width="17.0" style="7"/>
    <col min="1550" max="1550" customWidth="1" width="12.425781" style="7"/>
    <col min="1551" max="1551" customWidth="1" width="20.570312" style="7"/>
    <col min="1552" max="1552" customWidth="1" width="15.5703125" style="7"/>
    <col min="1553" max="1553" customWidth="1" width="11.140625" style="7"/>
    <col min="1554" max="1554" customWidth="1" width="8.285156" style="7"/>
    <col min="1555" max="1555" customWidth="1" width="9.5703125" style="7"/>
    <col min="1556" max="1556" customWidth="1" width="12.7109375" style="7"/>
    <col min="1557" max="1557" customWidth="1" width="18.285156" style="7"/>
    <col min="1558" max="1558" customWidth="1" width="8.7109375" style="7"/>
    <col min="1559" max="1559" customWidth="1" width="18.0" style="7"/>
    <col min="1560" max="1560" customWidth="1" width="20.285156" style="7"/>
    <col min="1561" max="1561" customWidth="1" width="17.425781" style="7"/>
    <col min="1562" max="1562" customWidth="1" width="16.855469" style="7"/>
    <col min="1563" max="1563" customWidth="1" width="17.0" style="7"/>
    <col min="1564" max="1564" customWidth="1" width="18.140625" style="7"/>
    <col min="1565" max="1565" customWidth="1" width="22.570312" style="7"/>
    <col min="1566" max="1566" customWidth="1" width="25.425781" style="7"/>
    <col min="1567" max="1567" customWidth="1" width="33.285156" style="7"/>
    <col min="1568" max="1796" customWidth="0" width="9.140625" style="7"/>
    <col min="1797" max="1797" customWidth="1" width="5.2851562" style="7"/>
    <col min="1798" max="1798" customWidth="1" width="13.0" style="7"/>
    <col min="1799" max="1799" customWidth="1" width="3.8554688" style="7"/>
    <col min="1800" max="1800" customWidth="1" width="14.425781" style="7"/>
    <col min="1801" max="1801" customWidth="1" width="5.5703125" style="7"/>
    <col min="1802" max="1802" customWidth="1" width="27.855469" style="7"/>
    <col min="1803" max="1803" customWidth="1" width="13.0" style="7"/>
    <col min="1804" max="1804" customWidth="1" width="12.0" style="7"/>
    <col min="1805" max="1805" customWidth="1" width="17.0" style="7"/>
    <col min="1806" max="1806" customWidth="1" width="12.425781" style="7"/>
    <col min="1807" max="1807" customWidth="1" width="20.570312" style="7"/>
    <col min="1808" max="1808" customWidth="1" width="15.5703125" style="7"/>
    <col min="1809" max="1809" customWidth="1" width="11.140625" style="7"/>
    <col min="1810" max="1810" customWidth="1" width="8.285156" style="7"/>
    <col min="1811" max="1811" customWidth="1" width="9.5703125" style="7"/>
    <col min="1812" max="1812" customWidth="1" width="12.7109375" style="7"/>
    <col min="1813" max="1813" customWidth="1" width="18.285156" style="7"/>
    <col min="1814" max="1814" customWidth="1" width="8.7109375" style="7"/>
    <col min="1815" max="1815" customWidth="1" width="18.0" style="7"/>
    <col min="1816" max="1816" customWidth="1" width="20.285156" style="7"/>
    <col min="1817" max="1817" customWidth="1" width="17.425781" style="7"/>
    <col min="1818" max="1818" customWidth="1" width="16.855469" style="7"/>
    <col min="1819" max="1819" customWidth="1" width="17.0" style="7"/>
    <col min="1820" max="1820" customWidth="1" width="18.140625" style="7"/>
    <col min="1821" max="1821" customWidth="1" width="22.570312" style="7"/>
    <col min="1822" max="1822" customWidth="1" width="25.425781" style="7"/>
    <col min="1823" max="1823" customWidth="1" width="33.285156" style="7"/>
    <col min="1824" max="2052" customWidth="0" width="9.140625" style="7"/>
    <col min="2053" max="2053" customWidth="1" width="5.2851562" style="7"/>
    <col min="2054" max="2054" customWidth="1" width="13.0" style="7"/>
    <col min="2055" max="2055" customWidth="1" width="3.8554688" style="7"/>
    <col min="2056" max="2056" customWidth="1" width="14.425781" style="7"/>
    <col min="2057" max="2057" customWidth="1" width="5.5703125" style="7"/>
    <col min="2058" max="2058" customWidth="1" width="27.855469" style="7"/>
    <col min="2059" max="2059" customWidth="1" width="13.0" style="7"/>
    <col min="2060" max="2060" customWidth="1" width="12.0" style="7"/>
    <col min="2061" max="2061" customWidth="1" width="17.0" style="7"/>
    <col min="2062" max="2062" customWidth="1" width="12.425781" style="7"/>
    <col min="2063" max="2063" customWidth="1" width="20.570312" style="7"/>
    <col min="2064" max="2064" customWidth="1" width="15.5703125" style="7"/>
    <col min="2065" max="2065" customWidth="1" width="11.140625" style="7"/>
    <col min="2066" max="2066" customWidth="1" width="8.285156" style="7"/>
    <col min="2067" max="2067" customWidth="1" width="9.5703125" style="7"/>
    <col min="2068" max="2068" customWidth="1" width="12.7109375" style="7"/>
    <col min="2069" max="2069" customWidth="1" width="18.285156" style="7"/>
    <col min="2070" max="2070" customWidth="1" width="8.7109375" style="7"/>
    <col min="2071" max="2071" customWidth="1" width="18.0" style="7"/>
    <col min="2072" max="2072" customWidth="1" width="20.285156" style="7"/>
    <col min="2073" max="2073" customWidth="1" width="17.425781" style="7"/>
    <col min="2074" max="2074" customWidth="1" width="16.855469" style="7"/>
    <col min="2075" max="2075" customWidth="1" width="17.0" style="7"/>
    <col min="2076" max="2076" customWidth="1" width="18.140625" style="7"/>
    <col min="2077" max="2077" customWidth="1" width="22.570312" style="7"/>
    <col min="2078" max="2078" customWidth="1" width="25.425781" style="7"/>
    <col min="2079" max="2079" customWidth="1" width="33.285156" style="7"/>
    <col min="2080" max="2308" customWidth="0" width="9.140625" style="7"/>
    <col min="2309" max="2309" customWidth="1" width="5.2851562" style="7"/>
    <col min="2310" max="2310" customWidth="1" width="13.0" style="7"/>
    <col min="2311" max="2311" customWidth="1" width="3.8554688" style="7"/>
    <col min="2312" max="2312" customWidth="1" width="14.425781" style="7"/>
    <col min="2313" max="2313" customWidth="1" width="5.5703125" style="7"/>
    <col min="2314" max="2314" customWidth="1" width="27.855469" style="7"/>
    <col min="2315" max="2315" customWidth="1" width="13.0" style="7"/>
    <col min="2316" max="2316" customWidth="1" width="12.0" style="7"/>
    <col min="2317" max="2317" customWidth="1" width="17.0" style="7"/>
    <col min="2318" max="2318" customWidth="1" width="12.425781" style="7"/>
    <col min="2319" max="2319" customWidth="1" width="20.570312" style="7"/>
    <col min="2320" max="2320" customWidth="1" width="15.5703125" style="7"/>
    <col min="2321" max="2321" customWidth="1" width="11.140625" style="7"/>
    <col min="2322" max="2322" customWidth="1" width="8.285156" style="7"/>
    <col min="2323" max="2323" customWidth="1" width="9.5703125" style="7"/>
    <col min="2324" max="2324" customWidth="1" width="12.7109375" style="7"/>
    <col min="2325" max="2325" customWidth="1" width="18.285156" style="7"/>
    <col min="2326" max="2326" customWidth="1" width="8.7109375" style="7"/>
    <col min="2327" max="2327" customWidth="1" width="18.0" style="7"/>
    <col min="2328" max="2328" customWidth="1" width="20.285156" style="7"/>
    <col min="2329" max="2329" customWidth="1" width="17.425781" style="7"/>
    <col min="2330" max="2330" customWidth="1" width="16.855469" style="7"/>
    <col min="2331" max="2331" customWidth="1" width="17.0" style="7"/>
    <col min="2332" max="2332" customWidth="1" width="18.140625" style="7"/>
    <col min="2333" max="2333" customWidth="1" width="22.570312" style="7"/>
    <col min="2334" max="2334" customWidth="1" width="25.425781" style="7"/>
    <col min="2335" max="2335" customWidth="1" width="33.285156" style="7"/>
    <col min="2336" max="2564" customWidth="0" width="9.140625" style="7"/>
    <col min="2565" max="2565" customWidth="1" width="5.2851562" style="7"/>
    <col min="2566" max="2566" customWidth="1" width="13.0" style="7"/>
    <col min="2567" max="2567" customWidth="1" width="3.8554688" style="7"/>
    <col min="2568" max="2568" customWidth="1" width="14.425781" style="7"/>
    <col min="2569" max="2569" customWidth="1" width="5.5703125" style="7"/>
    <col min="2570" max="2570" customWidth="1" width="27.855469" style="7"/>
    <col min="2571" max="2571" customWidth="1" width="13.0" style="7"/>
    <col min="2572" max="2572" customWidth="1" width="12.0" style="7"/>
    <col min="2573" max="2573" customWidth="1" width="17.0" style="7"/>
    <col min="2574" max="2574" customWidth="1" width="12.425781" style="7"/>
    <col min="2575" max="2575" customWidth="1" width="20.570312" style="7"/>
    <col min="2576" max="2576" customWidth="1" width="15.5703125" style="7"/>
    <col min="2577" max="2577" customWidth="1" width="11.140625" style="7"/>
    <col min="2578" max="2578" customWidth="1" width="8.285156" style="7"/>
    <col min="2579" max="2579" customWidth="1" width="9.5703125" style="7"/>
    <col min="2580" max="2580" customWidth="1" width="12.7109375" style="7"/>
    <col min="2581" max="2581" customWidth="1" width="18.285156" style="7"/>
    <col min="2582" max="2582" customWidth="1" width="8.7109375" style="7"/>
    <col min="2583" max="2583" customWidth="1" width="18.0" style="7"/>
    <col min="2584" max="2584" customWidth="1" width="20.285156" style="7"/>
    <col min="2585" max="2585" customWidth="1" width="17.425781" style="7"/>
    <col min="2586" max="2586" customWidth="1" width="16.855469" style="7"/>
    <col min="2587" max="2587" customWidth="1" width="17.0" style="7"/>
    <col min="2588" max="2588" customWidth="1" width="18.140625" style="7"/>
    <col min="2589" max="2589" customWidth="1" width="22.570312" style="7"/>
    <col min="2590" max="2590" customWidth="1" width="25.425781" style="7"/>
    <col min="2591" max="2591" customWidth="1" width="33.285156" style="7"/>
    <col min="2592" max="2820" customWidth="0" width="9.140625" style="7"/>
    <col min="2821" max="2821" customWidth="1" width="5.2851562" style="7"/>
    <col min="2822" max="2822" customWidth="1" width="13.0" style="7"/>
    <col min="2823" max="2823" customWidth="1" width="3.8554688" style="7"/>
    <col min="2824" max="2824" customWidth="1" width="14.425781" style="7"/>
    <col min="2825" max="2825" customWidth="1" width="5.5703125" style="7"/>
    <col min="2826" max="2826" customWidth="1" width="27.855469" style="7"/>
    <col min="2827" max="2827" customWidth="1" width="13.0" style="7"/>
    <col min="2828" max="2828" customWidth="1" width="12.0" style="7"/>
    <col min="2829" max="2829" customWidth="1" width="17.0" style="7"/>
    <col min="2830" max="2830" customWidth="1" width="12.425781" style="7"/>
    <col min="2831" max="2831" customWidth="1" width="20.570312" style="7"/>
    <col min="2832" max="2832" customWidth="1" width="15.5703125" style="7"/>
    <col min="2833" max="2833" customWidth="1" width="11.140625" style="7"/>
    <col min="2834" max="2834" customWidth="1" width="8.285156" style="7"/>
    <col min="2835" max="2835" customWidth="1" width="9.5703125" style="7"/>
    <col min="2836" max="2836" customWidth="1" width="12.7109375" style="7"/>
    <col min="2837" max="2837" customWidth="1" width="18.285156" style="7"/>
    <col min="2838" max="2838" customWidth="1" width="8.7109375" style="7"/>
    <col min="2839" max="2839" customWidth="1" width="18.0" style="7"/>
    <col min="2840" max="2840" customWidth="1" width="20.285156" style="7"/>
    <col min="2841" max="2841" customWidth="1" width="17.425781" style="7"/>
    <col min="2842" max="2842" customWidth="1" width="16.855469" style="7"/>
    <col min="2843" max="2843" customWidth="1" width="17.0" style="7"/>
    <col min="2844" max="2844" customWidth="1" width="18.140625" style="7"/>
    <col min="2845" max="2845" customWidth="1" width="22.570312" style="7"/>
    <col min="2846" max="2846" customWidth="1" width="25.425781" style="7"/>
    <col min="2847" max="2847" customWidth="1" width="33.285156" style="7"/>
    <col min="2848" max="3076" customWidth="0" width="9.140625" style="7"/>
    <col min="3077" max="3077" customWidth="1" width="5.2851562" style="7"/>
    <col min="3078" max="3078" customWidth="1" width="13.0" style="7"/>
    <col min="3079" max="3079" customWidth="1" width="3.8554688" style="7"/>
    <col min="3080" max="3080" customWidth="1" width="14.425781" style="7"/>
    <col min="3081" max="3081" customWidth="1" width="5.5703125" style="7"/>
    <col min="3082" max="3082" customWidth="1" width="27.855469" style="7"/>
    <col min="3083" max="3083" customWidth="1" width="13.0" style="7"/>
    <col min="3084" max="3084" customWidth="1" width="12.0" style="7"/>
    <col min="3085" max="3085" customWidth="1" width="17.0" style="7"/>
    <col min="3086" max="3086" customWidth="1" width="12.425781" style="7"/>
    <col min="3087" max="3087" customWidth="1" width="20.570312" style="7"/>
    <col min="3088" max="3088" customWidth="1" width="15.5703125" style="7"/>
    <col min="3089" max="3089" customWidth="1" width="11.140625" style="7"/>
    <col min="3090" max="3090" customWidth="1" width="8.285156" style="7"/>
    <col min="3091" max="3091" customWidth="1" width="9.5703125" style="7"/>
    <col min="3092" max="3092" customWidth="1" width="12.7109375" style="7"/>
    <col min="3093" max="3093" customWidth="1" width="18.285156" style="7"/>
    <col min="3094" max="3094" customWidth="1" width="8.7109375" style="7"/>
    <col min="3095" max="3095" customWidth="1" width="18.0" style="7"/>
    <col min="3096" max="3096" customWidth="1" width="20.285156" style="7"/>
    <col min="3097" max="3097" customWidth="1" width="17.425781" style="7"/>
    <col min="3098" max="3098" customWidth="1" width="16.855469" style="7"/>
    <col min="3099" max="3099" customWidth="1" width="17.0" style="7"/>
    <col min="3100" max="3100" customWidth="1" width="18.140625" style="7"/>
    <col min="3101" max="3101" customWidth="1" width="22.570312" style="7"/>
    <col min="3102" max="3102" customWidth="1" width="25.425781" style="7"/>
    <col min="3103" max="3103" customWidth="1" width="33.285156" style="7"/>
    <col min="3104" max="3332" customWidth="0" width="9.140625" style="7"/>
    <col min="3333" max="3333" customWidth="1" width="5.2851562" style="7"/>
    <col min="3334" max="3334" customWidth="1" width="13.0" style="7"/>
    <col min="3335" max="3335" customWidth="1" width="3.8554688" style="7"/>
    <col min="3336" max="3336" customWidth="1" width="14.425781" style="7"/>
    <col min="3337" max="3337" customWidth="1" width="5.5703125" style="7"/>
    <col min="3338" max="3338" customWidth="1" width="27.855469" style="7"/>
    <col min="3339" max="3339" customWidth="1" width="13.0" style="7"/>
    <col min="3340" max="3340" customWidth="1" width="12.0" style="7"/>
    <col min="3341" max="3341" customWidth="1" width="17.0" style="7"/>
    <col min="3342" max="3342" customWidth="1" width="12.425781" style="7"/>
    <col min="3343" max="3343" customWidth="1" width="20.570312" style="7"/>
    <col min="3344" max="3344" customWidth="1" width="15.5703125" style="7"/>
    <col min="3345" max="3345" customWidth="1" width="11.140625" style="7"/>
    <col min="3346" max="3346" customWidth="1" width="8.285156" style="7"/>
    <col min="3347" max="3347" customWidth="1" width="9.5703125" style="7"/>
    <col min="3348" max="3348" customWidth="1" width="12.7109375" style="7"/>
    <col min="3349" max="3349" customWidth="1" width="18.285156" style="7"/>
    <col min="3350" max="3350" customWidth="1" width="8.7109375" style="7"/>
    <col min="3351" max="3351" customWidth="1" width="18.0" style="7"/>
    <col min="3352" max="3352" customWidth="1" width="20.285156" style="7"/>
    <col min="3353" max="3353" customWidth="1" width="17.425781" style="7"/>
    <col min="3354" max="3354" customWidth="1" width="16.855469" style="7"/>
    <col min="3355" max="3355" customWidth="1" width="17.0" style="7"/>
    <col min="3356" max="3356" customWidth="1" width="18.140625" style="7"/>
    <col min="3357" max="3357" customWidth="1" width="22.570312" style="7"/>
    <col min="3358" max="3358" customWidth="1" width="25.425781" style="7"/>
    <col min="3359" max="3359" customWidth="1" width="33.285156" style="7"/>
    <col min="3360" max="3588" customWidth="0" width="9.140625" style="7"/>
    <col min="3589" max="3589" customWidth="1" width="5.2851562" style="7"/>
    <col min="3590" max="3590" customWidth="1" width="13.0" style="7"/>
    <col min="3591" max="3591" customWidth="1" width="3.8554688" style="7"/>
    <col min="3592" max="3592" customWidth="1" width="14.425781" style="7"/>
    <col min="3593" max="3593" customWidth="1" width="5.5703125" style="7"/>
    <col min="3594" max="3594" customWidth="1" width="27.855469" style="7"/>
    <col min="3595" max="3595" customWidth="1" width="13.0" style="7"/>
    <col min="3596" max="3596" customWidth="1" width="12.0" style="7"/>
    <col min="3597" max="3597" customWidth="1" width="17.0" style="7"/>
    <col min="3598" max="3598" customWidth="1" width="12.425781" style="7"/>
    <col min="3599" max="3599" customWidth="1" width="20.570312" style="7"/>
    <col min="3600" max="3600" customWidth="1" width="15.5703125" style="7"/>
    <col min="3601" max="3601" customWidth="1" width="11.140625" style="7"/>
    <col min="3602" max="3602" customWidth="1" width="8.285156" style="7"/>
    <col min="3603" max="3603" customWidth="1" width="9.5703125" style="7"/>
    <col min="3604" max="3604" customWidth="1" width="12.7109375" style="7"/>
    <col min="3605" max="3605" customWidth="1" width="18.285156" style="7"/>
    <col min="3606" max="3606" customWidth="1" width="8.7109375" style="7"/>
    <col min="3607" max="3607" customWidth="1" width="18.0" style="7"/>
    <col min="3608" max="3608" customWidth="1" width="20.285156" style="7"/>
    <col min="3609" max="3609" customWidth="1" width="17.425781" style="7"/>
    <col min="3610" max="3610" customWidth="1" width="16.855469" style="7"/>
    <col min="3611" max="3611" customWidth="1" width="17.0" style="7"/>
    <col min="3612" max="3612" customWidth="1" width="18.140625" style="7"/>
    <col min="3613" max="3613" customWidth="1" width="22.570312" style="7"/>
    <col min="3614" max="3614" customWidth="1" width="25.425781" style="7"/>
    <col min="3615" max="3615" customWidth="1" width="33.285156" style="7"/>
    <col min="3616" max="3844" customWidth="0" width="9.140625" style="7"/>
    <col min="3845" max="3845" customWidth="1" width="5.2851562" style="7"/>
    <col min="3846" max="3846" customWidth="1" width="13.0" style="7"/>
    <col min="3847" max="3847" customWidth="1" width="3.8554688" style="7"/>
    <col min="3848" max="3848" customWidth="1" width="14.425781" style="7"/>
    <col min="3849" max="3849" customWidth="1" width="5.5703125" style="7"/>
    <col min="3850" max="3850" customWidth="1" width="27.855469" style="7"/>
    <col min="3851" max="3851" customWidth="1" width="13.0" style="7"/>
    <col min="3852" max="3852" customWidth="1" width="12.0" style="7"/>
    <col min="3853" max="3853" customWidth="1" width="17.0" style="7"/>
    <col min="3854" max="3854" customWidth="1" width="12.425781" style="7"/>
    <col min="3855" max="3855" customWidth="1" width="20.570312" style="7"/>
    <col min="3856" max="3856" customWidth="1" width="15.5703125" style="7"/>
    <col min="3857" max="3857" customWidth="1" width="11.140625" style="7"/>
    <col min="3858" max="3858" customWidth="1" width="8.285156" style="7"/>
    <col min="3859" max="3859" customWidth="1" width="9.5703125" style="7"/>
    <col min="3860" max="3860" customWidth="1" width="12.7109375" style="7"/>
    <col min="3861" max="3861" customWidth="1" width="18.285156" style="7"/>
    <col min="3862" max="3862" customWidth="1" width="8.7109375" style="7"/>
    <col min="3863" max="3863" customWidth="1" width="18.0" style="7"/>
    <col min="3864" max="3864" customWidth="1" width="20.285156" style="7"/>
    <col min="3865" max="3865" customWidth="1" width="17.425781" style="7"/>
    <col min="3866" max="3866" customWidth="1" width="16.855469" style="7"/>
    <col min="3867" max="3867" customWidth="1" width="17.0" style="7"/>
    <col min="3868" max="3868" customWidth="1" width="18.140625" style="7"/>
    <col min="3869" max="3869" customWidth="1" width="22.570312" style="7"/>
    <col min="3870" max="3870" customWidth="1" width="25.425781" style="7"/>
    <col min="3871" max="3871" customWidth="1" width="33.285156" style="7"/>
    <col min="3872" max="4100" customWidth="0" width="9.140625" style="7"/>
    <col min="4101" max="4101" customWidth="1" width="5.2851562" style="7"/>
    <col min="4102" max="4102" customWidth="1" width="13.0" style="7"/>
    <col min="4103" max="4103" customWidth="1" width="3.8554688" style="7"/>
    <col min="4104" max="4104" customWidth="1" width="14.425781" style="7"/>
    <col min="4105" max="4105" customWidth="1" width="5.5703125" style="7"/>
    <col min="4106" max="4106" customWidth="1" width="27.855469" style="7"/>
    <col min="4107" max="4107" customWidth="1" width="13.0" style="7"/>
    <col min="4108" max="4108" customWidth="1" width="12.0" style="7"/>
    <col min="4109" max="4109" customWidth="1" width="17.0" style="7"/>
    <col min="4110" max="4110" customWidth="1" width="12.425781" style="7"/>
    <col min="4111" max="4111" customWidth="1" width="20.570312" style="7"/>
    <col min="4112" max="4112" customWidth="1" width="15.5703125" style="7"/>
    <col min="4113" max="4113" customWidth="1" width="11.140625" style="7"/>
    <col min="4114" max="4114" customWidth="1" width="8.285156" style="7"/>
    <col min="4115" max="4115" customWidth="1" width="9.5703125" style="7"/>
    <col min="4116" max="4116" customWidth="1" width="12.7109375" style="7"/>
    <col min="4117" max="4117" customWidth="1" width="18.285156" style="7"/>
    <col min="4118" max="4118" customWidth="1" width="8.7109375" style="7"/>
    <col min="4119" max="4119" customWidth="1" width="18.0" style="7"/>
    <col min="4120" max="4120" customWidth="1" width="20.285156" style="7"/>
    <col min="4121" max="4121" customWidth="1" width="17.425781" style="7"/>
    <col min="4122" max="4122" customWidth="1" width="16.855469" style="7"/>
    <col min="4123" max="4123" customWidth="1" width="17.0" style="7"/>
    <col min="4124" max="4124" customWidth="1" width="18.140625" style="7"/>
    <col min="4125" max="4125" customWidth="1" width="22.570312" style="7"/>
    <col min="4126" max="4126" customWidth="1" width="25.425781" style="7"/>
    <col min="4127" max="4127" customWidth="1" width="33.285156" style="7"/>
    <col min="4128" max="4356" customWidth="0" width="9.140625" style="7"/>
    <col min="4357" max="4357" customWidth="1" width="5.2851562" style="7"/>
    <col min="4358" max="4358" customWidth="1" width="13.0" style="7"/>
    <col min="4359" max="4359" customWidth="1" width="3.8554688" style="7"/>
    <col min="4360" max="4360" customWidth="1" width="14.425781" style="7"/>
    <col min="4361" max="4361" customWidth="1" width="5.5703125" style="7"/>
    <col min="4362" max="4362" customWidth="1" width="27.855469" style="7"/>
    <col min="4363" max="4363" customWidth="1" width="13.0" style="7"/>
    <col min="4364" max="4364" customWidth="1" width="12.0" style="7"/>
    <col min="4365" max="4365" customWidth="1" width="17.0" style="7"/>
    <col min="4366" max="4366" customWidth="1" width="12.425781" style="7"/>
    <col min="4367" max="4367" customWidth="1" width="20.570312" style="7"/>
    <col min="4368" max="4368" customWidth="1" width="15.5703125" style="7"/>
    <col min="4369" max="4369" customWidth="1" width="11.140625" style="7"/>
    <col min="4370" max="4370" customWidth="1" width="8.285156" style="7"/>
    <col min="4371" max="4371" customWidth="1" width="9.5703125" style="7"/>
    <col min="4372" max="4372" customWidth="1" width="12.7109375" style="7"/>
    <col min="4373" max="4373" customWidth="1" width="18.285156" style="7"/>
    <col min="4374" max="4374" customWidth="1" width="8.7109375" style="7"/>
    <col min="4375" max="4375" customWidth="1" width="18.0" style="7"/>
    <col min="4376" max="4376" customWidth="1" width="20.285156" style="7"/>
    <col min="4377" max="4377" customWidth="1" width="17.425781" style="7"/>
    <col min="4378" max="4378" customWidth="1" width="16.855469" style="7"/>
    <col min="4379" max="4379" customWidth="1" width="17.0" style="7"/>
    <col min="4380" max="4380" customWidth="1" width="18.140625" style="7"/>
    <col min="4381" max="4381" customWidth="1" width="22.570312" style="7"/>
    <col min="4382" max="4382" customWidth="1" width="25.425781" style="7"/>
    <col min="4383" max="4383" customWidth="1" width="33.285156" style="7"/>
    <col min="4384" max="4612" customWidth="0" width="9.140625" style="7"/>
    <col min="4613" max="4613" customWidth="1" width="5.2851562" style="7"/>
    <col min="4614" max="4614" customWidth="1" width="13.0" style="7"/>
    <col min="4615" max="4615" customWidth="1" width="3.8554688" style="7"/>
    <col min="4616" max="4616" customWidth="1" width="14.425781" style="7"/>
    <col min="4617" max="4617" customWidth="1" width="5.5703125" style="7"/>
    <col min="4618" max="4618" customWidth="1" width="27.855469" style="7"/>
    <col min="4619" max="4619" customWidth="1" width="13.0" style="7"/>
    <col min="4620" max="4620" customWidth="1" width="12.0" style="7"/>
    <col min="4621" max="4621" customWidth="1" width="17.0" style="7"/>
    <col min="4622" max="4622" customWidth="1" width="12.425781" style="7"/>
    <col min="4623" max="4623" customWidth="1" width="20.570312" style="7"/>
    <col min="4624" max="4624" customWidth="1" width="15.5703125" style="7"/>
    <col min="4625" max="4625" customWidth="1" width="11.140625" style="7"/>
    <col min="4626" max="4626" customWidth="1" width="8.285156" style="7"/>
    <col min="4627" max="4627" customWidth="1" width="9.5703125" style="7"/>
    <col min="4628" max="4628" customWidth="1" width="12.7109375" style="7"/>
    <col min="4629" max="4629" customWidth="1" width="18.285156" style="7"/>
    <col min="4630" max="4630" customWidth="1" width="8.7109375" style="7"/>
    <col min="4631" max="4631" customWidth="1" width="18.0" style="7"/>
    <col min="4632" max="4632" customWidth="1" width="20.285156" style="7"/>
    <col min="4633" max="4633" customWidth="1" width="17.425781" style="7"/>
    <col min="4634" max="4634" customWidth="1" width="16.855469" style="7"/>
    <col min="4635" max="4635" customWidth="1" width="17.0" style="7"/>
    <col min="4636" max="4636" customWidth="1" width="18.140625" style="7"/>
    <col min="4637" max="4637" customWidth="1" width="22.570312" style="7"/>
    <col min="4638" max="4638" customWidth="1" width="25.425781" style="7"/>
    <col min="4639" max="4639" customWidth="1" width="33.285156" style="7"/>
    <col min="4640" max="4868" customWidth="0" width="9.140625" style="7"/>
    <col min="4869" max="4869" customWidth="1" width="5.2851562" style="7"/>
    <col min="4870" max="4870" customWidth="1" width="13.0" style="7"/>
    <col min="4871" max="4871" customWidth="1" width="3.8554688" style="7"/>
    <col min="4872" max="4872" customWidth="1" width="14.425781" style="7"/>
    <col min="4873" max="4873" customWidth="1" width="5.5703125" style="7"/>
    <col min="4874" max="4874" customWidth="1" width="27.855469" style="7"/>
    <col min="4875" max="4875" customWidth="1" width="13.0" style="7"/>
    <col min="4876" max="4876" customWidth="1" width="12.0" style="7"/>
    <col min="4877" max="4877" customWidth="1" width="17.0" style="7"/>
    <col min="4878" max="4878" customWidth="1" width="12.425781" style="7"/>
    <col min="4879" max="4879" customWidth="1" width="20.570312" style="7"/>
    <col min="4880" max="4880" customWidth="1" width="15.5703125" style="7"/>
    <col min="4881" max="4881" customWidth="1" width="11.140625" style="7"/>
    <col min="4882" max="4882" customWidth="1" width="8.285156" style="7"/>
    <col min="4883" max="4883" customWidth="1" width="9.5703125" style="7"/>
    <col min="4884" max="4884" customWidth="1" width="12.7109375" style="7"/>
    <col min="4885" max="4885" customWidth="1" width="18.285156" style="7"/>
    <col min="4886" max="4886" customWidth="1" width="8.7109375" style="7"/>
    <col min="4887" max="4887" customWidth="1" width="18.0" style="7"/>
    <col min="4888" max="4888" customWidth="1" width="20.285156" style="7"/>
    <col min="4889" max="4889" customWidth="1" width="17.425781" style="7"/>
    <col min="4890" max="4890" customWidth="1" width="16.855469" style="7"/>
    <col min="4891" max="4891" customWidth="1" width="17.0" style="7"/>
    <col min="4892" max="4892" customWidth="1" width="18.140625" style="7"/>
    <col min="4893" max="4893" customWidth="1" width="22.570312" style="7"/>
    <col min="4894" max="4894" customWidth="1" width="25.425781" style="7"/>
    <col min="4895" max="4895" customWidth="1" width="33.285156" style="7"/>
    <col min="4896" max="5124" customWidth="0" width="9.140625" style="7"/>
    <col min="5125" max="5125" customWidth="1" width="5.2851562" style="7"/>
    <col min="5126" max="5126" customWidth="1" width="13.0" style="7"/>
    <col min="5127" max="5127" customWidth="1" width="3.8554688" style="7"/>
    <col min="5128" max="5128" customWidth="1" width="14.425781" style="7"/>
    <col min="5129" max="5129" customWidth="1" width="5.5703125" style="7"/>
    <col min="5130" max="5130" customWidth="1" width="27.855469" style="7"/>
    <col min="5131" max="5131" customWidth="1" width="13.0" style="7"/>
    <col min="5132" max="5132" customWidth="1" width="12.0" style="7"/>
    <col min="5133" max="5133" customWidth="1" width="17.0" style="7"/>
    <col min="5134" max="5134" customWidth="1" width="12.425781" style="7"/>
    <col min="5135" max="5135" customWidth="1" width="20.570312" style="7"/>
    <col min="5136" max="5136" customWidth="1" width="15.5703125" style="7"/>
    <col min="5137" max="5137" customWidth="1" width="11.140625" style="7"/>
    <col min="5138" max="5138" customWidth="1" width="8.285156" style="7"/>
    <col min="5139" max="5139" customWidth="1" width="9.5703125" style="7"/>
    <col min="5140" max="5140" customWidth="1" width="12.7109375" style="7"/>
    <col min="5141" max="5141" customWidth="1" width="18.285156" style="7"/>
    <col min="5142" max="5142" customWidth="1" width="8.7109375" style="7"/>
    <col min="5143" max="5143" customWidth="1" width="18.0" style="7"/>
    <col min="5144" max="5144" customWidth="1" width="20.285156" style="7"/>
    <col min="5145" max="5145" customWidth="1" width="17.425781" style="7"/>
    <col min="5146" max="5146" customWidth="1" width="16.855469" style="7"/>
    <col min="5147" max="5147" customWidth="1" width="17.0" style="7"/>
    <col min="5148" max="5148" customWidth="1" width="18.140625" style="7"/>
    <col min="5149" max="5149" customWidth="1" width="22.570312" style="7"/>
    <col min="5150" max="5150" customWidth="1" width="25.425781" style="7"/>
    <col min="5151" max="5151" customWidth="1" width="33.285156" style="7"/>
    <col min="5152" max="5380" customWidth="0" width="9.140625" style="7"/>
    <col min="5381" max="5381" customWidth="1" width="5.2851562" style="7"/>
    <col min="5382" max="5382" customWidth="1" width="13.0" style="7"/>
    <col min="5383" max="5383" customWidth="1" width="3.8554688" style="7"/>
    <col min="5384" max="5384" customWidth="1" width="14.425781" style="7"/>
    <col min="5385" max="5385" customWidth="1" width="5.5703125" style="7"/>
    <col min="5386" max="5386" customWidth="1" width="27.855469" style="7"/>
    <col min="5387" max="5387" customWidth="1" width="13.0" style="7"/>
    <col min="5388" max="5388" customWidth="1" width="12.0" style="7"/>
    <col min="5389" max="5389" customWidth="1" width="17.0" style="7"/>
    <col min="5390" max="5390" customWidth="1" width="12.425781" style="7"/>
    <col min="5391" max="5391" customWidth="1" width="20.570312" style="7"/>
    <col min="5392" max="5392" customWidth="1" width="15.5703125" style="7"/>
    <col min="5393" max="5393" customWidth="1" width="11.140625" style="7"/>
    <col min="5394" max="5394" customWidth="1" width="8.285156" style="7"/>
    <col min="5395" max="5395" customWidth="1" width="9.5703125" style="7"/>
    <col min="5396" max="5396" customWidth="1" width="12.7109375" style="7"/>
    <col min="5397" max="5397" customWidth="1" width="18.285156" style="7"/>
    <col min="5398" max="5398" customWidth="1" width="8.7109375" style="7"/>
    <col min="5399" max="5399" customWidth="1" width="18.0" style="7"/>
    <col min="5400" max="5400" customWidth="1" width="20.285156" style="7"/>
    <col min="5401" max="5401" customWidth="1" width="17.425781" style="7"/>
    <col min="5402" max="5402" customWidth="1" width="16.855469" style="7"/>
    <col min="5403" max="5403" customWidth="1" width="17.0" style="7"/>
    <col min="5404" max="5404" customWidth="1" width="18.140625" style="7"/>
    <col min="5405" max="5405" customWidth="1" width="22.570312" style="7"/>
    <col min="5406" max="5406" customWidth="1" width="25.425781" style="7"/>
    <col min="5407" max="5407" customWidth="1" width="33.285156" style="7"/>
    <col min="5408" max="5636" customWidth="0" width="9.140625" style="7"/>
    <col min="5637" max="5637" customWidth="1" width="5.2851562" style="7"/>
    <col min="5638" max="5638" customWidth="1" width="13.0" style="7"/>
    <col min="5639" max="5639" customWidth="1" width="3.8554688" style="7"/>
    <col min="5640" max="5640" customWidth="1" width="14.425781" style="7"/>
    <col min="5641" max="5641" customWidth="1" width="5.5703125" style="7"/>
    <col min="5642" max="5642" customWidth="1" width="27.855469" style="7"/>
    <col min="5643" max="5643" customWidth="1" width="13.0" style="7"/>
    <col min="5644" max="5644" customWidth="1" width="12.0" style="7"/>
    <col min="5645" max="5645" customWidth="1" width="17.0" style="7"/>
    <col min="5646" max="5646" customWidth="1" width="12.425781" style="7"/>
    <col min="5647" max="5647" customWidth="1" width="20.570312" style="7"/>
    <col min="5648" max="5648" customWidth="1" width="15.5703125" style="7"/>
    <col min="5649" max="5649" customWidth="1" width="11.140625" style="7"/>
    <col min="5650" max="5650" customWidth="1" width="8.285156" style="7"/>
    <col min="5651" max="5651" customWidth="1" width="9.5703125" style="7"/>
    <col min="5652" max="5652" customWidth="1" width="12.7109375" style="7"/>
    <col min="5653" max="5653" customWidth="1" width="18.285156" style="7"/>
    <col min="5654" max="5654" customWidth="1" width="8.7109375" style="7"/>
    <col min="5655" max="5655" customWidth="1" width="18.0" style="7"/>
    <col min="5656" max="5656" customWidth="1" width="20.285156" style="7"/>
    <col min="5657" max="5657" customWidth="1" width="17.425781" style="7"/>
    <col min="5658" max="5658" customWidth="1" width="16.855469" style="7"/>
    <col min="5659" max="5659" customWidth="1" width="17.0" style="7"/>
    <col min="5660" max="5660" customWidth="1" width="18.140625" style="7"/>
    <col min="5661" max="5661" customWidth="1" width="22.570312" style="7"/>
    <col min="5662" max="5662" customWidth="1" width="25.425781" style="7"/>
    <col min="5663" max="5663" customWidth="1" width="33.285156" style="7"/>
    <col min="5664" max="5892" customWidth="0" width="9.140625" style="7"/>
    <col min="5893" max="5893" customWidth="1" width="5.2851562" style="7"/>
    <col min="5894" max="5894" customWidth="1" width="13.0" style="7"/>
    <col min="5895" max="5895" customWidth="1" width="3.8554688" style="7"/>
    <col min="5896" max="5896" customWidth="1" width="14.425781" style="7"/>
    <col min="5897" max="5897" customWidth="1" width="5.5703125" style="7"/>
    <col min="5898" max="5898" customWidth="1" width="27.855469" style="7"/>
    <col min="5899" max="5899" customWidth="1" width="13.0" style="7"/>
    <col min="5900" max="5900" customWidth="1" width="12.0" style="7"/>
    <col min="5901" max="5901" customWidth="1" width="17.0" style="7"/>
    <col min="5902" max="5902" customWidth="1" width="12.425781" style="7"/>
    <col min="5903" max="5903" customWidth="1" width="20.570312" style="7"/>
    <col min="5904" max="5904" customWidth="1" width="15.5703125" style="7"/>
    <col min="5905" max="5905" customWidth="1" width="11.140625" style="7"/>
    <col min="5906" max="5906" customWidth="1" width="8.285156" style="7"/>
    <col min="5907" max="5907" customWidth="1" width="9.5703125" style="7"/>
    <col min="5908" max="5908" customWidth="1" width="12.7109375" style="7"/>
    <col min="5909" max="5909" customWidth="1" width="18.285156" style="7"/>
    <col min="5910" max="5910" customWidth="1" width="8.7109375" style="7"/>
    <col min="5911" max="5911" customWidth="1" width="18.0" style="7"/>
    <col min="5912" max="5912" customWidth="1" width="20.285156" style="7"/>
    <col min="5913" max="5913" customWidth="1" width="17.425781" style="7"/>
    <col min="5914" max="5914" customWidth="1" width="16.855469" style="7"/>
    <col min="5915" max="5915" customWidth="1" width="17.0" style="7"/>
    <col min="5916" max="5916" customWidth="1" width="18.140625" style="7"/>
    <col min="5917" max="5917" customWidth="1" width="22.570312" style="7"/>
    <col min="5918" max="5918" customWidth="1" width="25.425781" style="7"/>
    <col min="5919" max="5919" customWidth="1" width="33.285156" style="7"/>
    <col min="5920" max="6148" customWidth="0" width="9.140625" style="7"/>
    <col min="6149" max="6149" customWidth="1" width="5.2851562" style="7"/>
    <col min="6150" max="6150" customWidth="1" width="13.0" style="7"/>
    <col min="6151" max="6151" customWidth="1" width="3.8554688" style="7"/>
    <col min="6152" max="6152" customWidth="1" width="14.425781" style="7"/>
    <col min="6153" max="6153" customWidth="1" width="5.5703125" style="7"/>
    <col min="6154" max="6154" customWidth="1" width="27.855469" style="7"/>
    <col min="6155" max="6155" customWidth="1" width="13.0" style="7"/>
    <col min="6156" max="6156" customWidth="1" width="12.0" style="7"/>
    <col min="6157" max="6157" customWidth="1" width="17.0" style="7"/>
    <col min="6158" max="6158" customWidth="1" width="12.425781" style="7"/>
    <col min="6159" max="6159" customWidth="1" width="20.570312" style="7"/>
    <col min="6160" max="6160" customWidth="1" width="15.5703125" style="7"/>
    <col min="6161" max="6161" customWidth="1" width="11.140625" style="7"/>
    <col min="6162" max="6162" customWidth="1" width="8.285156" style="7"/>
    <col min="6163" max="6163" customWidth="1" width="9.5703125" style="7"/>
    <col min="6164" max="6164" customWidth="1" width="12.7109375" style="7"/>
    <col min="6165" max="6165" customWidth="1" width="18.285156" style="7"/>
    <col min="6166" max="6166" customWidth="1" width="8.7109375" style="7"/>
    <col min="6167" max="6167" customWidth="1" width="18.0" style="7"/>
    <col min="6168" max="6168" customWidth="1" width="20.285156" style="7"/>
    <col min="6169" max="6169" customWidth="1" width="17.425781" style="7"/>
    <col min="6170" max="6170" customWidth="1" width="16.855469" style="7"/>
    <col min="6171" max="6171" customWidth="1" width="17.0" style="7"/>
    <col min="6172" max="6172" customWidth="1" width="18.140625" style="7"/>
    <col min="6173" max="6173" customWidth="1" width="22.570312" style="7"/>
    <col min="6174" max="6174" customWidth="1" width="25.425781" style="7"/>
    <col min="6175" max="6175" customWidth="1" width="33.285156" style="7"/>
    <col min="6176" max="6404" customWidth="0" width="9.140625" style="7"/>
    <col min="6405" max="6405" customWidth="1" width="5.2851562" style="7"/>
    <col min="6406" max="6406" customWidth="1" width="13.0" style="7"/>
    <col min="6407" max="6407" customWidth="1" width="3.8554688" style="7"/>
    <col min="6408" max="6408" customWidth="1" width="14.425781" style="7"/>
    <col min="6409" max="6409" customWidth="1" width="5.5703125" style="7"/>
    <col min="6410" max="6410" customWidth="1" width="27.855469" style="7"/>
    <col min="6411" max="6411" customWidth="1" width="13.0" style="7"/>
    <col min="6412" max="6412" customWidth="1" width="12.0" style="7"/>
    <col min="6413" max="6413" customWidth="1" width="17.0" style="7"/>
    <col min="6414" max="6414" customWidth="1" width="12.425781" style="7"/>
    <col min="6415" max="6415" customWidth="1" width="20.570312" style="7"/>
    <col min="6416" max="6416" customWidth="1" width="15.5703125" style="7"/>
    <col min="6417" max="6417" customWidth="1" width="11.140625" style="7"/>
    <col min="6418" max="6418" customWidth="1" width="8.285156" style="7"/>
    <col min="6419" max="6419" customWidth="1" width="9.5703125" style="7"/>
    <col min="6420" max="6420" customWidth="1" width="12.7109375" style="7"/>
    <col min="6421" max="6421" customWidth="1" width="18.285156" style="7"/>
    <col min="6422" max="6422" customWidth="1" width="8.7109375" style="7"/>
    <col min="6423" max="6423" customWidth="1" width="18.0" style="7"/>
    <col min="6424" max="6424" customWidth="1" width="20.285156" style="7"/>
    <col min="6425" max="6425" customWidth="1" width="17.425781" style="7"/>
    <col min="6426" max="6426" customWidth="1" width="16.855469" style="7"/>
    <col min="6427" max="6427" customWidth="1" width="17.0" style="7"/>
    <col min="6428" max="6428" customWidth="1" width="18.140625" style="7"/>
    <col min="6429" max="6429" customWidth="1" width="22.570312" style="7"/>
    <col min="6430" max="6430" customWidth="1" width="25.425781" style="7"/>
    <col min="6431" max="6431" customWidth="1" width="33.285156" style="7"/>
    <col min="6432" max="6660" customWidth="0" width="9.140625" style="7"/>
    <col min="6661" max="6661" customWidth="1" width="5.2851562" style="7"/>
    <col min="6662" max="6662" customWidth="1" width="13.0" style="7"/>
    <col min="6663" max="6663" customWidth="1" width="3.8554688" style="7"/>
    <col min="6664" max="6664" customWidth="1" width="14.425781" style="7"/>
    <col min="6665" max="6665" customWidth="1" width="5.5703125" style="7"/>
    <col min="6666" max="6666" customWidth="1" width="27.855469" style="7"/>
    <col min="6667" max="6667" customWidth="1" width="13.0" style="7"/>
    <col min="6668" max="6668" customWidth="1" width="12.0" style="7"/>
    <col min="6669" max="6669" customWidth="1" width="17.0" style="7"/>
    <col min="6670" max="6670" customWidth="1" width="12.425781" style="7"/>
    <col min="6671" max="6671" customWidth="1" width="20.570312" style="7"/>
    <col min="6672" max="6672" customWidth="1" width="15.5703125" style="7"/>
    <col min="6673" max="6673" customWidth="1" width="11.140625" style="7"/>
    <col min="6674" max="6674" customWidth="1" width="8.285156" style="7"/>
    <col min="6675" max="6675" customWidth="1" width="9.5703125" style="7"/>
    <col min="6676" max="6676" customWidth="1" width="12.7109375" style="7"/>
    <col min="6677" max="6677" customWidth="1" width="18.285156" style="7"/>
    <col min="6678" max="6678" customWidth="1" width="8.7109375" style="7"/>
    <col min="6679" max="6679" customWidth="1" width="18.0" style="7"/>
    <col min="6680" max="6680" customWidth="1" width="20.285156" style="7"/>
    <col min="6681" max="6681" customWidth="1" width="17.425781" style="7"/>
    <col min="6682" max="6682" customWidth="1" width="16.855469" style="7"/>
    <col min="6683" max="6683" customWidth="1" width="17.0" style="7"/>
    <col min="6684" max="6684" customWidth="1" width="18.140625" style="7"/>
    <col min="6685" max="6685" customWidth="1" width="22.570312" style="7"/>
    <col min="6686" max="6686" customWidth="1" width="25.425781" style="7"/>
    <col min="6687" max="6687" customWidth="1" width="33.285156" style="7"/>
    <col min="6688" max="6916" customWidth="0" width="9.140625" style="7"/>
    <col min="6917" max="6917" customWidth="1" width="5.2851562" style="7"/>
    <col min="6918" max="6918" customWidth="1" width="13.0" style="7"/>
    <col min="6919" max="6919" customWidth="1" width="3.8554688" style="7"/>
    <col min="6920" max="6920" customWidth="1" width="14.425781" style="7"/>
    <col min="6921" max="6921" customWidth="1" width="5.5703125" style="7"/>
    <col min="6922" max="6922" customWidth="1" width="27.855469" style="7"/>
    <col min="6923" max="6923" customWidth="1" width="13.0" style="7"/>
    <col min="6924" max="6924" customWidth="1" width="12.0" style="7"/>
    <col min="6925" max="6925" customWidth="1" width="17.0" style="7"/>
    <col min="6926" max="6926" customWidth="1" width="12.425781" style="7"/>
    <col min="6927" max="6927" customWidth="1" width="20.570312" style="7"/>
    <col min="6928" max="6928" customWidth="1" width="15.5703125" style="7"/>
    <col min="6929" max="6929" customWidth="1" width="11.140625" style="7"/>
    <col min="6930" max="6930" customWidth="1" width="8.285156" style="7"/>
    <col min="6931" max="6931" customWidth="1" width="9.5703125" style="7"/>
    <col min="6932" max="6932" customWidth="1" width="12.7109375" style="7"/>
    <col min="6933" max="6933" customWidth="1" width="18.285156" style="7"/>
    <col min="6934" max="6934" customWidth="1" width="8.7109375" style="7"/>
    <col min="6935" max="6935" customWidth="1" width="18.0" style="7"/>
    <col min="6936" max="6936" customWidth="1" width="20.285156" style="7"/>
    <col min="6937" max="6937" customWidth="1" width="17.425781" style="7"/>
    <col min="6938" max="6938" customWidth="1" width="16.855469" style="7"/>
    <col min="6939" max="6939" customWidth="1" width="17.0" style="7"/>
    <col min="6940" max="6940" customWidth="1" width="18.140625" style="7"/>
    <col min="6941" max="6941" customWidth="1" width="22.570312" style="7"/>
    <col min="6942" max="6942" customWidth="1" width="25.425781" style="7"/>
    <col min="6943" max="6943" customWidth="1" width="33.285156" style="7"/>
    <col min="6944" max="7172" customWidth="0" width="9.140625" style="7"/>
    <col min="7173" max="7173" customWidth="1" width="5.2851562" style="7"/>
    <col min="7174" max="7174" customWidth="1" width="13.0" style="7"/>
    <col min="7175" max="7175" customWidth="1" width="3.8554688" style="7"/>
    <col min="7176" max="7176" customWidth="1" width="14.425781" style="7"/>
    <col min="7177" max="7177" customWidth="1" width="5.5703125" style="7"/>
    <col min="7178" max="7178" customWidth="1" width="27.855469" style="7"/>
    <col min="7179" max="7179" customWidth="1" width="13.0" style="7"/>
    <col min="7180" max="7180" customWidth="1" width="12.0" style="7"/>
    <col min="7181" max="7181" customWidth="1" width="17.0" style="7"/>
    <col min="7182" max="7182" customWidth="1" width="12.425781" style="7"/>
    <col min="7183" max="7183" customWidth="1" width="20.570312" style="7"/>
    <col min="7184" max="7184" customWidth="1" width="15.5703125" style="7"/>
    <col min="7185" max="7185" customWidth="1" width="11.140625" style="7"/>
    <col min="7186" max="7186" customWidth="1" width="8.285156" style="7"/>
    <col min="7187" max="7187" customWidth="1" width="9.5703125" style="7"/>
    <col min="7188" max="7188" customWidth="1" width="12.7109375" style="7"/>
    <col min="7189" max="7189" customWidth="1" width="18.285156" style="7"/>
    <col min="7190" max="7190" customWidth="1" width="8.7109375" style="7"/>
    <col min="7191" max="7191" customWidth="1" width="18.0" style="7"/>
    <col min="7192" max="7192" customWidth="1" width="20.285156" style="7"/>
    <col min="7193" max="7193" customWidth="1" width="17.425781" style="7"/>
    <col min="7194" max="7194" customWidth="1" width="16.855469" style="7"/>
    <col min="7195" max="7195" customWidth="1" width="17.0" style="7"/>
    <col min="7196" max="7196" customWidth="1" width="18.140625" style="7"/>
    <col min="7197" max="7197" customWidth="1" width="22.570312" style="7"/>
    <col min="7198" max="7198" customWidth="1" width="25.425781" style="7"/>
    <col min="7199" max="7199" customWidth="1" width="33.285156" style="7"/>
    <col min="7200" max="7428" customWidth="0" width="9.140625" style="7"/>
    <col min="7429" max="7429" customWidth="1" width="5.2851562" style="7"/>
    <col min="7430" max="7430" customWidth="1" width="13.0" style="7"/>
    <col min="7431" max="7431" customWidth="1" width="3.8554688" style="7"/>
    <col min="7432" max="7432" customWidth="1" width="14.425781" style="7"/>
    <col min="7433" max="7433" customWidth="1" width="5.5703125" style="7"/>
    <col min="7434" max="7434" customWidth="1" width="27.855469" style="7"/>
    <col min="7435" max="7435" customWidth="1" width="13.0" style="7"/>
    <col min="7436" max="7436" customWidth="1" width="12.0" style="7"/>
    <col min="7437" max="7437" customWidth="1" width="17.0" style="7"/>
    <col min="7438" max="7438" customWidth="1" width="12.425781" style="7"/>
    <col min="7439" max="7439" customWidth="1" width="20.570312" style="7"/>
    <col min="7440" max="7440" customWidth="1" width="15.5703125" style="7"/>
    <col min="7441" max="7441" customWidth="1" width="11.140625" style="7"/>
    <col min="7442" max="7442" customWidth="1" width="8.285156" style="7"/>
    <col min="7443" max="7443" customWidth="1" width="9.5703125" style="7"/>
    <col min="7444" max="7444" customWidth="1" width="12.7109375" style="7"/>
    <col min="7445" max="7445" customWidth="1" width="18.285156" style="7"/>
    <col min="7446" max="7446" customWidth="1" width="8.7109375" style="7"/>
    <col min="7447" max="7447" customWidth="1" width="18.0" style="7"/>
    <col min="7448" max="7448" customWidth="1" width="20.285156" style="7"/>
    <col min="7449" max="7449" customWidth="1" width="17.425781" style="7"/>
    <col min="7450" max="7450" customWidth="1" width="16.855469" style="7"/>
    <col min="7451" max="7451" customWidth="1" width="17.0" style="7"/>
    <col min="7452" max="7452" customWidth="1" width="18.140625" style="7"/>
    <col min="7453" max="7453" customWidth="1" width="22.570312" style="7"/>
    <col min="7454" max="7454" customWidth="1" width="25.425781" style="7"/>
    <col min="7455" max="7455" customWidth="1" width="33.285156" style="7"/>
    <col min="7456" max="7684" customWidth="0" width="9.140625" style="7"/>
    <col min="7685" max="7685" customWidth="1" width="5.2851562" style="7"/>
    <col min="7686" max="7686" customWidth="1" width="13.0" style="7"/>
    <col min="7687" max="7687" customWidth="1" width="3.8554688" style="7"/>
    <col min="7688" max="7688" customWidth="1" width="14.425781" style="7"/>
    <col min="7689" max="7689" customWidth="1" width="5.5703125" style="7"/>
    <col min="7690" max="7690" customWidth="1" width="27.855469" style="7"/>
    <col min="7691" max="7691" customWidth="1" width="13.0" style="7"/>
    <col min="7692" max="7692" customWidth="1" width="12.0" style="7"/>
    <col min="7693" max="7693" customWidth="1" width="17.0" style="7"/>
    <col min="7694" max="7694" customWidth="1" width="12.425781" style="7"/>
    <col min="7695" max="7695" customWidth="1" width="20.570312" style="7"/>
    <col min="7696" max="7696" customWidth="1" width="15.5703125" style="7"/>
    <col min="7697" max="7697" customWidth="1" width="11.140625" style="7"/>
    <col min="7698" max="7698" customWidth="1" width="8.285156" style="7"/>
    <col min="7699" max="7699" customWidth="1" width="9.5703125" style="7"/>
    <col min="7700" max="7700" customWidth="1" width="12.7109375" style="7"/>
    <col min="7701" max="7701" customWidth="1" width="18.285156" style="7"/>
    <col min="7702" max="7702" customWidth="1" width="8.7109375" style="7"/>
    <col min="7703" max="7703" customWidth="1" width="18.0" style="7"/>
    <col min="7704" max="7704" customWidth="1" width="20.285156" style="7"/>
    <col min="7705" max="7705" customWidth="1" width="17.425781" style="7"/>
    <col min="7706" max="7706" customWidth="1" width="16.855469" style="7"/>
    <col min="7707" max="7707" customWidth="1" width="17.0" style="7"/>
    <col min="7708" max="7708" customWidth="1" width="18.140625" style="7"/>
    <col min="7709" max="7709" customWidth="1" width="22.570312" style="7"/>
    <col min="7710" max="7710" customWidth="1" width="25.425781" style="7"/>
    <col min="7711" max="7711" customWidth="1" width="33.285156" style="7"/>
    <col min="7712" max="7940" customWidth="0" width="9.140625" style="7"/>
    <col min="7941" max="7941" customWidth="1" width="5.2851562" style="7"/>
    <col min="7942" max="7942" customWidth="1" width="13.0" style="7"/>
    <col min="7943" max="7943" customWidth="1" width="3.8554688" style="7"/>
    <col min="7944" max="7944" customWidth="1" width="14.425781" style="7"/>
    <col min="7945" max="7945" customWidth="1" width="5.5703125" style="7"/>
    <col min="7946" max="7946" customWidth="1" width="27.855469" style="7"/>
    <col min="7947" max="7947" customWidth="1" width="13.0" style="7"/>
    <col min="7948" max="7948" customWidth="1" width="12.0" style="7"/>
    <col min="7949" max="7949" customWidth="1" width="17.0" style="7"/>
    <col min="7950" max="7950" customWidth="1" width="12.425781" style="7"/>
    <col min="7951" max="7951" customWidth="1" width="20.570312" style="7"/>
    <col min="7952" max="7952" customWidth="1" width="15.5703125" style="7"/>
    <col min="7953" max="7953" customWidth="1" width="11.140625" style="7"/>
    <col min="7954" max="7954" customWidth="1" width="8.285156" style="7"/>
    <col min="7955" max="7955" customWidth="1" width="9.5703125" style="7"/>
    <col min="7956" max="7956" customWidth="1" width="12.7109375" style="7"/>
    <col min="7957" max="7957" customWidth="1" width="18.285156" style="7"/>
    <col min="7958" max="7958" customWidth="1" width="8.7109375" style="7"/>
    <col min="7959" max="7959" customWidth="1" width="18.0" style="7"/>
    <col min="7960" max="7960" customWidth="1" width="20.285156" style="7"/>
    <col min="7961" max="7961" customWidth="1" width="17.425781" style="7"/>
    <col min="7962" max="7962" customWidth="1" width="16.855469" style="7"/>
    <col min="7963" max="7963" customWidth="1" width="17.0" style="7"/>
    <col min="7964" max="7964" customWidth="1" width="18.140625" style="7"/>
    <col min="7965" max="7965" customWidth="1" width="22.570312" style="7"/>
    <col min="7966" max="7966" customWidth="1" width="25.425781" style="7"/>
    <col min="7967" max="7967" customWidth="1" width="33.285156" style="7"/>
    <col min="7968" max="8196" customWidth="0" width="9.140625" style="7"/>
    <col min="8197" max="8197" customWidth="1" width="5.2851562" style="7"/>
    <col min="8198" max="8198" customWidth="1" width="13.0" style="7"/>
    <col min="8199" max="8199" customWidth="1" width="3.8554688" style="7"/>
    <col min="8200" max="8200" customWidth="1" width="14.425781" style="7"/>
    <col min="8201" max="8201" customWidth="1" width="5.5703125" style="7"/>
    <col min="8202" max="8202" customWidth="1" width="27.855469" style="7"/>
    <col min="8203" max="8203" customWidth="1" width="13.0" style="7"/>
    <col min="8204" max="8204" customWidth="1" width="12.0" style="7"/>
    <col min="8205" max="8205" customWidth="1" width="17.0" style="7"/>
    <col min="8206" max="8206" customWidth="1" width="12.425781" style="7"/>
    <col min="8207" max="8207" customWidth="1" width="20.570312" style="7"/>
    <col min="8208" max="8208" customWidth="1" width="15.5703125" style="7"/>
    <col min="8209" max="8209" customWidth="1" width="11.140625" style="7"/>
    <col min="8210" max="8210" customWidth="1" width="8.285156" style="7"/>
    <col min="8211" max="8211" customWidth="1" width="9.5703125" style="7"/>
    <col min="8212" max="8212" customWidth="1" width="12.7109375" style="7"/>
    <col min="8213" max="8213" customWidth="1" width="18.285156" style="7"/>
    <col min="8214" max="8214" customWidth="1" width="8.7109375" style="7"/>
    <col min="8215" max="8215" customWidth="1" width="18.0" style="7"/>
    <col min="8216" max="8216" customWidth="1" width="20.285156" style="7"/>
    <col min="8217" max="8217" customWidth="1" width="17.425781" style="7"/>
    <col min="8218" max="8218" customWidth="1" width="16.855469" style="7"/>
    <col min="8219" max="8219" customWidth="1" width="17.0" style="7"/>
    <col min="8220" max="8220" customWidth="1" width="18.140625" style="7"/>
    <col min="8221" max="8221" customWidth="1" width="22.570312" style="7"/>
    <col min="8222" max="8222" customWidth="1" width="25.425781" style="7"/>
    <col min="8223" max="8223" customWidth="1" width="33.285156" style="7"/>
    <col min="8224" max="8452" customWidth="0" width="9.140625" style="7"/>
    <col min="8453" max="8453" customWidth="1" width="5.2851562" style="7"/>
    <col min="8454" max="8454" customWidth="1" width="13.0" style="7"/>
    <col min="8455" max="8455" customWidth="1" width="3.8554688" style="7"/>
    <col min="8456" max="8456" customWidth="1" width="14.425781" style="7"/>
    <col min="8457" max="8457" customWidth="1" width="5.5703125" style="7"/>
    <col min="8458" max="8458" customWidth="1" width="27.855469" style="7"/>
    <col min="8459" max="8459" customWidth="1" width="13.0" style="7"/>
    <col min="8460" max="8460" customWidth="1" width="12.0" style="7"/>
    <col min="8461" max="8461" customWidth="1" width="17.0" style="7"/>
    <col min="8462" max="8462" customWidth="1" width="12.425781" style="7"/>
    <col min="8463" max="8463" customWidth="1" width="20.570312" style="7"/>
    <col min="8464" max="8464" customWidth="1" width="15.5703125" style="7"/>
    <col min="8465" max="8465" customWidth="1" width="11.140625" style="7"/>
    <col min="8466" max="8466" customWidth="1" width="8.285156" style="7"/>
    <col min="8467" max="8467" customWidth="1" width="9.5703125" style="7"/>
    <col min="8468" max="8468" customWidth="1" width="12.7109375" style="7"/>
    <col min="8469" max="8469" customWidth="1" width="18.285156" style="7"/>
    <col min="8470" max="8470" customWidth="1" width="8.7109375" style="7"/>
    <col min="8471" max="8471" customWidth="1" width="18.0" style="7"/>
    <col min="8472" max="8472" customWidth="1" width="20.285156" style="7"/>
    <col min="8473" max="8473" customWidth="1" width="17.425781" style="7"/>
    <col min="8474" max="8474" customWidth="1" width="16.855469" style="7"/>
    <col min="8475" max="8475" customWidth="1" width="17.0" style="7"/>
    <col min="8476" max="8476" customWidth="1" width="18.140625" style="7"/>
    <col min="8477" max="8477" customWidth="1" width="22.570312" style="7"/>
    <col min="8478" max="8478" customWidth="1" width="25.425781" style="7"/>
    <col min="8479" max="8479" customWidth="1" width="33.285156" style="7"/>
    <col min="8480" max="8708" customWidth="0" width="9.140625" style="7"/>
    <col min="8709" max="8709" customWidth="1" width="5.2851562" style="7"/>
    <col min="8710" max="8710" customWidth="1" width="13.0" style="7"/>
    <col min="8711" max="8711" customWidth="1" width="3.8554688" style="7"/>
    <col min="8712" max="8712" customWidth="1" width="14.425781" style="7"/>
    <col min="8713" max="8713" customWidth="1" width="5.5703125" style="7"/>
    <col min="8714" max="8714" customWidth="1" width="27.855469" style="7"/>
    <col min="8715" max="8715" customWidth="1" width="13.0" style="7"/>
    <col min="8716" max="8716" customWidth="1" width="12.0" style="7"/>
    <col min="8717" max="8717" customWidth="1" width="17.0" style="7"/>
    <col min="8718" max="8718" customWidth="1" width="12.425781" style="7"/>
    <col min="8719" max="8719" customWidth="1" width="20.570312" style="7"/>
    <col min="8720" max="8720" customWidth="1" width="15.5703125" style="7"/>
    <col min="8721" max="8721" customWidth="1" width="11.140625" style="7"/>
    <col min="8722" max="8722" customWidth="1" width="8.285156" style="7"/>
    <col min="8723" max="8723" customWidth="1" width="9.5703125" style="7"/>
    <col min="8724" max="8724" customWidth="1" width="12.7109375" style="7"/>
    <col min="8725" max="8725" customWidth="1" width="18.285156" style="7"/>
    <col min="8726" max="8726" customWidth="1" width="8.7109375" style="7"/>
    <col min="8727" max="8727" customWidth="1" width="18.0" style="7"/>
    <col min="8728" max="8728" customWidth="1" width="20.285156" style="7"/>
    <col min="8729" max="8729" customWidth="1" width="17.425781" style="7"/>
    <col min="8730" max="8730" customWidth="1" width="16.855469" style="7"/>
    <col min="8731" max="8731" customWidth="1" width="17.0" style="7"/>
    <col min="8732" max="8732" customWidth="1" width="18.140625" style="7"/>
    <col min="8733" max="8733" customWidth="1" width="22.570312" style="7"/>
    <col min="8734" max="8734" customWidth="1" width="25.425781" style="7"/>
    <col min="8735" max="8735" customWidth="1" width="33.285156" style="7"/>
    <col min="8736" max="8964" customWidth="0" width="9.140625" style="7"/>
    <col min="8965" max="8965" customWidth="1" width="5.2851562" style="7"/>
    <col min="8966" max="8966" customWidth="1" width="13.0" style="7"/>
    <col min="8967" max="8967" customWidth="1" width="3.8554688" style="7"/>
    <col min="8968" max="8968" customWidth="1" width="14.425781" style="7"/>
    <col min="8969" max="8969" customWidth="1" width="5.5703125" style="7"/>
    <col min="8970" max="8970" customWidth="1" width="27.855469" style="7"/>
    <col min="8971" max="8971" customWidth="1" width="13.0" style="7"/>
    <col min="8972" max="8972" customWidth="1" width="12.0" style="7"/>
    <col min="8973" max="8973" customWidth="1" width="17.0" style="7"/>
    <col min="8974" max="8974" customWidth="1" width="12.425781" style="7"/>
    <col min="8975" max="8975" customWidth="1" width="20.570312" style="7"/>
    <col min="8976" max="8976" customWidth="1" width="15.5703125" style="7"/>
    <col min="8977" max="8977" customWidth="1" width="11.140625" style="7"/>
    <col min="8978" max="8978" customWidth="1" width="8.285156" style="7"/>
    <col min="8979" max="8979" customWidth="1" width="9.5703125" style="7"/>
    <col min="8980" max="8980" customWidth="1" width="12.7109375" style="7"/>
    <col min="8981" max="8981" customWidth="1" width="18.285156" style="7"/>
    <col min="8982" max="8982" customWidth="1" width="8.7109375" style="7"/>
    <col min="8983" max="8983" customWidth="1" width="18.0" style="7"/>
    <col min="8984" max="8984" customWidth="1" width="20.285156" style="7"/>
    <col min="8985" max="8985" customWidth="1" width="17.425781" style="7"/>
    <col min="8986" max="8986" customWidth="1" width="16.855469" style="7"/>
    <col min="8987" max="8987" customWidth="1" width="17.0" style="7"/>
    <col min="8988" max="8988" customWidth="1" width="18.140625" style="7"/>
    <col min="8989" max="8989" customWidth="1" width="22.570312" style="7"/>
    <col min="8990" max="8990" customWidth="1" width="25.425781" style="7"/>
    <col min="8991" max="8991" customWidth="1" width="33.285156" style="7"/>
    <col min="8992" max="9220" customWidth="0" width="9.140625" style="7"/>
    <col min="9221" max="9221" customWidth="1" width="5.2851562" style="7"/>
    <col min="9222" max="9222" customWidth="1" width="13.0" style="7"/>
    <col min="9223" max="9223" customWidth="1" width="3.8554688" style="7"/>
    <col min="9224" max="9224" customWidth="1" width="14.425781" style="7"/>
    <col min="9225" max="9225" customWidth="1" width="5.5703125" style="7"/>
    <col min="9226" max="9226" customWidth="1" width="27.855469" style="7"/>
    <col min="9227" max="9227" customWidth="1" width="13.0" style="7"/>
    <col min="9228" max="9228" customWidth="1" width="12.0" style="7"/>
    <col min="9229" max="9229" customWidth="1" width="17.0" style="7"/>
    <col min="9230" max="9230" customWidth="1" width="12.425781" style="7"/>
    <col min="9231" max="9231" customWidth="1" width="20.570312" style="7"/>
    <col min="9232" max="9232" customWidth="1" width="15.5703125" style="7"/>
    <col min="9233" max="9233" customWidth="1" width="11.140625" style="7"/>
    <col min="9234" max="9234" customWidth="1" width="8.285156" style="7"/>
    <col min="9235" max="9235" customWidth="1" width="9.5703125" style="7"/>
    <col min="9236" max="9236" customWidth="1" width="12.7109375" style="7"/>
    <col min="9237" max="9237" customWidth="1" width="18.285156" style="7"/>
    <col min="9238" max="9238" customWidth="1" width="8.7109375" style="7"/>
    <col min="9239" max="9239" customWidth="1" width="18.0" style="7"/>
    <col min="9240" max="9240" customWidth="1" width="20.285156" style="7"/>
    <col min="9241" max="9241" customWidth="1" width="17.425781" style="7"/>
    <col min="9242" max="9242" customWidth="1" width="16.855469" style="7"/>
    <col min="9243" max="9243" customWidth="1" width="17.0" style="7"/>
    <col min="9244" max="9244" customWidth="1" width="18.140625" style="7"/>
    <col min="9245" max="9245" customWidth="1" width="22.570312" style="7"/>
    <col min="9246" max="9246" customWidth="1" width="25.425781" style="7"/>
    <col min="9247" max="9247" customWidth="1" width="33.285156" style="7"/>
    <col min="9248" max="9476" customWidth="0" width="9.140625" style="7"/>
    <col min="9477" max="9477" customWidth="1" width="5.2851562" style="7"/>
    <col min="9478" max="9478" customWidth="1" width="13.0" style="7"/>
    <col min="9479" max="9479" customWidth="1" width="3.8554688" style="7"/>
    <col min="9480" max="9480" customWidth="1" width="14.425781" style="7"/>
    <col min="9481" max="9481" customWidth="1" width="5.5703125" style="7"/>
    <col min="9482" max="9482" customWidth="1" width="27.855469" style="7"/>
    <col min="9483" max="9483" customWidth="1" width="13.0" style="7"/>
    <col min="9484" max="9484" customWidth="1" width="12.0" style="7"/>
    <col min="9485" max="9485" customWidth="1" width="17.0" style="7"/>
    <col min="9486" max="9486" customWidth="1" width="12.425781" style="7"/>
    <col min="9487" max="9487" customWidth="1" width="20.570312" style="7"/>
    <col min="9488" max="9488" customWidth="1" width="15.5703125" style="7"/>
    <col min="9489" max="9489" customWidth="1" width="11.140625" style="7"/>
    <col min="9490" max="9490" customWidth="1" width="8.285156" style="7"/>
    <col min="9491" max="9491" customWidth="1" width="9.5703125" style="7"/>
    <col min="9492" max="9492" customWidth="1" width="12.7109375" style="7"/>
    <col min="9493" max="9493" customWidth="1" width="18.285156" style="7"/>
    <col min="9494" max="9494" customWidth="1" width="8.7109375" style="7"/>
    <col min="9495" max="9495" customWidth="1" width="18.0" style="7"/>
    <col min="9496" max="9496" customWidth="1" width="20.285156" style="7"/>
    <col min="9497" max="9497" customWidth="1" width="17.425781" style="7"/>
    <col min="9498" max="9498" customWidth="1" width="16.855469" style="7"/>
    <col min="9499" max="9499" customWidth="1" width="17.0" style="7"/>
    <col min="9500" max="9500" customWidth="1" width="18.140625" style="7"/>
    <col min="9501" max="9501" customWidth="1" width="22.570312" style="7"/>
    <col min="9502" max="9502" customWidth="1" width="25.425781" style="7"/>
    <col min="9503" max="9503" customWidth="1" width="33.285156" style="7"/>
    <col min="9504" max="9732" customWidth="0" width="9.140625" style="7"/>
    <col min="9733" max="9733" customWidth="1" width="5.2851562" style="7"/>
    <col min="9734" max="9734" customWidth="1" width="13.0" style="7"/>
    <col min="9735" max="9735" customWidth="1" width="3.8554688" style="7"/>
    <col min="9736" max="9736" customWidth="1" width="14.425781" style="7"/>
    <col min="9737" max="9737" customWidth="1" width="5.5703125" style="7"/>
    <col min="9738" max="9738" customWidth="1" width="27.855469" style="7"/>
    <col min="9739" max="9739" customWidth="1" width="13.0" style="7"/>
    <col min="9740" max="9740" customWidth="1" width="12.0" style="7"/>
    <col min="9741" max="9741" customWidth="1" width="17.0" style="7"/>
    <col min="9742" max="9742" customWidth="1" width="12.425781" style="7"/>
    <col min="9743" max="9743" customWidth="1" width="20.570312" style="7"/>
    <col min="9744" max="9744" customWidth="1" width="15.5703125" style="7"/>
    <col min="9745" max="9745" customWidth="1" width="11.140625" style="7"/>
    <col min="9746" max="9746" customWidth="1" width="8.285156" style="7"/>
    <col min="9747" max="9747" customWidth="1" width="9.5703125" style="7"/>
    <col min="9748" max="9748" customWidth="1" width="12.7109375" style="7"/>
    <col min="9749" max="9749" customWidth="1" width="18.285156" style="7"/>
    <col min="9750" max="9750" customWidth="1" width="8.7109375" style="7"/>
    <col min="9751" max="9751" customWidth="1" width="18.0" style="7"/>
    <col min="9752" max="9752" customWidth="1" width="20.285156" style="7"/>
    <col min="9753" max="9753" customWidth="1" width="17.425781" style="7"/>
    <col min="9754" max="9754" customWidth="1" width="16.855469" style="7"/>
    <col min="9755" max="9755" customWidth="1" width="17.0" style="7"/>
    <col min="9756" max="9756" customWidth="1" width="18.140625" style="7"/>
    <col min="9757" max="9757" customWidth="1" width="22.570312" style="7"/>
    <col min="9758" max="9758" customWidth="1" width="25.425781" style="7"/>
    <col min="9759" max="9759" customWidth="1" width="33.285156" style="7"/>
    <col min="9760" max="9988" customWidth="0" width="9.140625" style="7"/>
    <col min="9989" max="9989" customWidth="1" width="5.2851562" style="7"/>
    <col min="9990" max="9990" customWidth="1" width="13.0" style="7"/>
    <col min="9991" max="9991" customWidth="1" width="3.8554688" style="7"/>
    <col min="9992" max="9992" customWidth="1" width="14.425781" style="7"/>
    <col min="9993" max="9993" customWidth="1" width="5.5703125" style="7"/>
    <col min="9994" max="9994" customWidth="1" width="27.855469" style="7"/>
    <col min="9995" max="9995" customWidth="1" width="13.0" style="7"/>
    <col min="9996" max="9996" customWidth="1" width="12.0" style="7"/>
    <col min="9997" max="9997" customWidth="1" width="17.0" style="7"/>
    <col min="9998" max="9998" customWidth="1" width="12.425781" style="7"/>
    <col min="9999" max="9999" customWidth="1" width="20.570312" style="7"/>
    <col min="10000" max="10000" customWidth="1" width="15.5703125" style="7"/>
    <col min="10001" max="10001" customWidth="1" width="11.140625" style="7"/>
    <col min="10002" max="10002" customWidth="1" width="8.285156" style="7"/>
    <col min="10003" max="10003" customWidth="1" width="9.5703125" style="7"/>
    <col min="10004" max="10004" customWidth="1" width="12.7109375" style="7"/>
    <col min="10005" max="10005" customWidth="1" width="18.285156" style="7"/>
    <col min="10006" max="10006" customWidth="1" width="8.7109375" style="7"/>
    <col min="10007" max="10007" customWidth="1" width="18.0" style="7"/>
    <col min="10008" max="10008" customWidth="1" width="20.285156" style="7"/>
    <col min="10009" max="10009" customWidth="1" width="17.425781" style="7"/>
    <col min="10010" max="10010" customWidth="1" width="16.855469" style="7"/>
    <col min="10011" max="10011" customWidth="1" width="17.0" style="7"/>
    <col min="10012" max="10012" customWidth="1" width="18.140625" style="7"/>
    <col min="10013" max="10013" customWidth="1" width="22.570312" style="7"/>
    <col min="10014" max="10014" customWidth="1" width="25.425781" style="7"/>
    <col min="10015" max="10015" customWidth="1" width="33.285156" style="7"/>
    <col min="10016" max="10244" customWidth="0" width="9.140625" style="7"/>
    <col min="10245" max="10245" customWidth="1" width="5.2851562" style="7"/>
    <col min="10246" max="10246" customWidth="1" width="13.0" style="7"/>
    <col min="10247" max="10247" customWidth="1" width="3.8554688" style="7"/>
    <col min="10248" max="10248" customWidth="1" width="14.425781" style="7"/>
    <col min="10249" max="10249" customWidth="1" width="5.5703125" style="7"/>
    <col min="10250" max="10250" customWidth="1" width="27.855469" style="7"/>
    <col min="10251" max="10251" customWidth="1" width="13.0" style="7"/>
    <col min="10252" max="10252" customWidth="1" width="12.0" style="7"/>
    <col min="10253" max="10253" customWidth="1" width="17.0" style="7"/>
    <col min="10254" max="10254" customWidth="1" width="12.425781" style="7"/>
    <col min="10255" max="10255" customWidth="1" width="20.570312" style="7"/>
    <col min="10256" max="10256" customWidth="1" width="15.5703125" style="7"/>
    <col min="10257" max="10257" customWidth="1" width="11.140625" style="7"/>
    <col min="10258" max="10258" customWidth="1" width="8.285156" style="7"/>
    <col min="10259" max="10259" customWidth="1" width="9.5703125" style="7"/>
    <col min="10260" max="10260" customWidth="1" width="12.7109375" style="7"/>
    <col min="10261" max="10261" customWidth="1" width="18.285156" style="7"/>
    <col min="10262" max="10262" customWidth="1" width="8.7109375" style="7"/>
    <col min="10263" max="10263" customWidth="1" width="18.0" style="7"/>
    <col min="10264" max="10264" customWidth="1" width="20.285156" style="7"/>
    <col min="10265" max="10265" customWidth="1" width="17.425781" style="7"/>
    <col min="10266" max="10266" customWidth="1" width="16.855469" style="7"/>
    <col min="10267" max="10267" customWidth="1" width="17.0" style="7"/>
    <col min="10268" max="10268" customWidth="1" width="18.140625" style="7"/>
    <col min="10269" max="10269" customWidth="1" width="22.570312" style="7"/>
    <col min="10270" max="10270" customWidth="1" width="25.425781" style="7"/>
    <col min="10271" max="10271" customWidth="1" width="33.285156" style="7"/>
    <col min="10272" max="10500" customWidth="0" width="9.140625" style="7"/>
    <col min="10501" max="10501" customWidth="1" width="5.2851562" style="7"/>
    <col min="10502" max="10502" customWidth="1" width="13.0" style="7"/>
    <col min="10503" max="10503" customWidth="1" width="3.8554688" style="7"/>
    <col min="10504" max="10504" customWidth="1" width="14.425781" style="7"/>
    <col min="10505" max="10505" customWidth="1" width="5.5703125" style="7"/>
    <col min="10506" max="10506" customWidth="1" width="27.855469" style="7"/>
    <col min="10507" max="10507" customWidth="1" width="13.0" style="7"/>
    <col min="10508" max="10508" customWidth="1" width="12.0" style="7"/>
    <col min="10509" max="10509" customWidth="1" width="17.0" style="7"/>
    <col min="10510" max="10510" customWidth="1" width="12.425781" style="7"/>
    <col min="10511" max="10511" customWidth="1" width="20.570312" style="7"/>
    <col min="10512" max="10512" customWidth="1" width="15.5703125" style="7"/>
    <col min="10513" max="10513" customWidth="1" width="11.140625" style="7"/>
    <col min="10514" max="10514" customWidth="1" width="8.285156" style="7"/>
    <col min="10515" max="10515" customWidth="1" width="9.5703125" style="7"/>
    <col min="10516" max="10516" customWidth="1" width="12.7109375" style="7"/>
    <col min="10517" max="10517" customWidth="1" width="18.285156" style="7"/>
    <col min="10518" max="10518" customWidth="1" width="8.7109375" style="7"/>
    <col min="10519" max="10519" customWidth="1" width="18.0" style="7"/>
    <col min="10520" max="10520" customWidth="1" width="20.285156" style="7"/>
    <col min="10521" max="10521" customWidth="1" width="17.425781" style="7"/>
    <col min="10522" max="10522" customWidth="1" width="16.855469" style="7"/>
    <col min="10523" max="10523" customWidth="1" width="17.0" style="7"/>
    <col min="10524" max="10524" customWidth="1" width="18.140625" style="7"/>
    <col min="10525" max="10525" customWidth="1" width="22.570312" style="7"/>
    <col min="10526" max="10526" customWidth="1" width="25.425781" style="7"/>
    <col min="10527" max="10527" customWidth="1" width="33.285156" style="7"/>
    <col min="10528" max="10756" customWidth="0" width="9.140625" style="7"/>
    <col min="10757" max="10757" customWidth="1" width="5.2851562" style="7"/>
    <col min="10758" max="10758" customWidth="1" width="13.0" style="7"/>
    <col min="10759" max="10759" customWidth="1" width="3.8554688" style="7"/>
    <col min="10760" max="10760" customWidth="1" width="14.425781" style="7"/>
    <col min="10761" max="10761" customWidth="1" width="5.5703125" style="7"/>
    <col min="10762" max="10762" customWidth="1" width="27.855469" style="7"/>
    <col min="10763" max="10763" customWidth="1" width="13.0" style="7"/>
    <col min="10764" max="10764" customWidth="1" width="12.0" style="7"/>
    <col min="10765" max="10765" customWidth="1" width="17.0" style="7"/>
    <col min="10766" max="10766" customWidth="1" width="12.425781" style="7"/>
    <col min="10767" max="10767" customWidth="1" width="20.570312" style="7"/>
    <col min="10768" max="10768" customWidth="1" width="15.5703125" style="7"/>
    <col min="10769" max="10769" customWidth="1" width="11.140625" style="7"/>
    <col min="10770" max="10770" customWidth="1" width="8.285156" style="7"/>
    <col min="10771" max="10771" customWidth="1" width="9.5703125" style="7"/>
    <col min="10772" max="10772" customWidth="1" width="12.7109375" style="7"/>
    <col min="10773" max="10773" customWidth="1" width="18.285156" style="7"/>
    <col min="10774" max="10774" customWidth="1" width="8.7109375" style="7"/>
    <col min="10775" max="10775" customWidth="1" width="18.0" style="7"/>
    <col min="10776" max="10776" customWidth="1" width="20.285156" style="7"/>
    <col min="10777" max="10777" customWidth="1" width="17.425781" style="7"/>
    <col min="10778" max="10778" customWidth="1" width="16.855469" style="7"/>
    <col min="10779" max="10779" customWidth="1" width="17.0" style="7"/>
    <col min="10780" max="10780" customWidth="1" width="18.140625" style="7"/>
    <col min="10781" max="10781" customWidth="1" width="22.570312" style="7"/>
    <col min="10782" max="10782" customWidth="1" width="25.425781" style="7"/>
    <col min="10783" max="10783" customWidth="1" width="33.285156" style="7"/>
    <col min="10784" max="11012" customWidth="0" width="9.140625" style="7"/>
    <col min="11013" max="11013" customWidth="1" width="5.2851562" style="7"/>
    <col min="11014" max="11014" customWidth="1" width="13.0" style="7"/>
    <col min="11015" max="11015" customWidth="1" width="3.8554688" style="7"/>
    <col min="11016" max="11016" customWidth="1" width="14.425781" style="7"/>
    <col min="11017" max="11017" customWidth="1" width="5.5703125" style="7"/>
    <col min="11018" max="11018" customWidth="1" width="27.855469" style="7"/>
    <col min="11019" max="11019" customWidth="1" width="13.0" style="7"/>
    <col min="11020" max="11020" customWidth="1" width="12.0" style="7"/>
    <col min="11021" max="11021" customWidth="1" width="17.0" style="7"/>
    <col min="11022" max="11022" customWidth="1" width="12.425781" style="7"/>
    <col min="11023" max="11023" customWidth="1" width="20.570312" style="7"/>
    <col min="11024" max="11024" customWidth="1" width="15.5703125" style="7"/>
    <col min="11025" max="11025" customWidth="1" width="11.140625" style="7"/>
    <col min="11026" max="11026" customWidth="1" width="8.285156" style="7"/>
    <col min="11027" max="11027" customWidth="1" width="9.5703125" style="7"/>
    <col min="11028" max="11028" customWidth="1" width="12.7109375" style="7"/>
    <col min="11029" max="11029" customWidth="1" width="18.285156" style="7"/>
    <col min="11030" max="11030" customWidth="1" width="8.7109375" style="7"/>
    <col min="11031" max="11031" customWidth="1" width="18.0" style="7"/>
    <col min="11032" max="11032" customWidth="1" width="20.285156" style="7"/>
    <col min="11033" max="11033" customWidth="1" width="17.425781" style="7"/>
    <col min="11034" max="11034" customWidth="1" width="16.855469" style="7"/>
    <col min="11035" max="11035" customWidth="1" width="17.0" style="7"/>
    <col min="11036" max="11036" customWidth="1" width="18.140625" style="7"/>
    <col min="11037" max="11037" customWidth="1" width="22.570312" style="7"/>
    <col min="11038" max="11038" customWidth="1" width="25.425781" style="7"/>
    <col min="11039" max="11039" customWidth="1" width="33.285156" style="7"/>
    <col min="11040" max="11268" customWidth="0" width="9.140625" style="7"/>
    <col min="11269" max="11269" customWidth="1" width="5.2851562" style="7"/>
    <col min="11270" max="11270" customWidth="1" width="13.0" style="7"/>
    <col min="11271" max="11271" customWidth="1" width="3.8554688" style="7"/>
    <col min="11272" max="11272" customWidth="1" width="14.425781" style="7"/>
    <col min="11273" max="11273" customWidth="1" width="5.5703125" style="7"/>
    <col min="11274" max="11274" customWidth="1" width="27.855469" style="7"/>
    <col min="11275" max="11275" customWidth="1" width="13.0" style="7"/>
    <col min="11276" max="11276" customWidth="1" width="12.0" style="7"/>
    <col min="11277" max="11277" customWidth="1" width="17.0" style="7"/>
    <col min="11278" max="11278" customWidth="1" width="12.425781" style="7"/>
    <col min="11279" max="11279" customWidth="1" width="20.570312" style="7"/>
    <col min="11280" max="11280" customWidth="1" width="15.5703125" style="7"/>
    <col min="11281" max="11281" customWidth="1" width="11.140625" style="7"/>
    <col min="11282" max="11282" customWidth="1" width="8.285156" style="7"/>
    <col min="11283" max="11283" customWidth="1" width="9.5703125" style="7"/>
    <col min="11284" max="11284" customWidth="1" width="12.7109375" style="7"/>
    <col min="11285" max="11285" customWidth="1" width="18.285156" style="7"/>
    <col min="11286" max="11286" customWidth="1" width="8.7109375" style="7"/>
    <col min="11287" max="11287" customWidth="1" width="18.0" style="7"/>
    <col min="11288" max="11288" customWidth="1" width="20.285156" style="7"/>
    <col min="11289" max="11289" customWidth="1" width="17.425781" style="7"/>
    <col min="11290" max="11290" customWidth="1" width="16.855469" style="7"/>
    <col min="11291" max="11291" customWidth="1" width="17.0" style="7"/>
    <col min="11292" max="11292" customWidth="1" width="18.140625" style="7"/>
    <col min="11293" max="11293" customWidth="1" width="22.570312" style="7"/>
    <col min="11294" max="11294" customWidth="1" width="25.425781" style="7"/>
    <col min="11295" max="11295" customWidth="1" width="33.285156" style="7"/>
    <col min="11296" max="11524" customWidth="0" width="9.140625" style="7"/>
    <col min="11525" max="11525" customWidth="1" width="5.2851562" style="7"/>
    <col min="11526" max="11526" customWidth="1" width="13.0" style="7"/>
    <col min="11527" max="11527" customWidth="1" width="3.8554688" style="7"/>
    <col min="11528" max="11528" customWidth="1" width="14.425781" style="7"/>
    <col min="11529" max="11529" customWidth="1" width="5.5703125" style="7"/>
    <col min="11530" max="11530" customWidth="1" width="27.855469" style="7"/>
    <col min="11531" max="11531" customWidth="1" width="13.0" style="7"/>
    <col min="11532" max="11532" customWidth="1" width="12.0" style="7"/>
    <col min="11533" max="11533" customWidth="1" width="17.0" style="7"/>
    <col min="11534" max="11534" customWidth="1" width="12.425781" style="7"/>
    <col min="11535" max="11535" customWidth="1" width="20.570312" style="7"/>
    <col min="11536" max="11536" customWidth="1" width="15.5703125" style="7"/>
    <col min="11537" max="11537" customWidth="1" width="11.140625" style="7"/>
    <col min="11538" max="11538" customWidth="1" width="8.285156" style="7"/>
    <col min="11539" max="11539" customWidth="1" width="9.5703125" style="7"/>
    <col min="11540" max="11540" customWidth="1" width="12.7109375" style="7"/>
    <col min="11541" max="11541" customWidth="1" width="18.285156" style="7"/>
    <col min="11542" max="11542" customWidth="1" width="8.7109375" style="7"/>
    <col min="11543" max="11543" customWidth="1" width="18.0" style="7"/>
    <col min="11544" max="11544" customWidth="1" width="20.285156" style="7"/>
    <col min="11545" max="11545" customWidth="1" width="17.425781" style="7"/>
    <col min="11546" max="11546" customWidth="1" width="16.855469" style="7"/>
    <col min="11547" max="11547" customWidth="1" width="17.0" style="7"/>
    <col min="11548" max="11548" customWidth="1" width="18.140625" style="7"/>
    <col min="11549" max="11549" customWidth="1" width="22.570312" style="7"/>
    <col min="11550" max="11550" customWidth="1" width="25.425781" style="7"/>
    <col min="11551" max="11551" customWidth="1" width="33.285156" style="7"/>
    <col min="11552" max="11780" customWidth="0" width="9.140625" style="7"/>
    <col min="11781" max="11781" customWidth="1" width="5.2851562" style="7"/>
    <col min="11782" max="11782" customWidth="1" width="13.0" style="7"/>
    <col min="11783" max="11783" customWidth="1" width="3.8554688" style="7"/>
    <col min="11784" max="11784" customWidth="1" width="14.425781" style="7"/>
    <col min="11785" max="11785" customWidth="1" width="5.5703125" style="7"/>
    <col min="11786" max="11786" customWidth="1" width="27.855469" style="7"/>
    <col min="11787" max="11787" customWidth="1" width="13.0" style="7"/>
    <col min="11788" max="11788" customWidth="1" width="12.0" style="7"/>
    <col min="11789" max="11789" customWidth="1" width="17.0" style="7"/>
    <col min="11790" max="11790" customWidth="1" width="12.425781" style="7"/>
    <col min="11791" max="11791" customWidth="1" width="20.570312" style="7"/>
    <col min="11792" max="11792" customWidth="1" width="15.5703125" style="7"/>
    <col min="11793" max="11793" customWidth="1" width="11.140625" style="7"/>
    <col min="11794" max="11794" customWidth="1" width="8.285156" style="7"/>
    <col min="11795" max="11795" customWidth="1" width="9.5703125" style="7"/>
    <col min="11796" max="11796" customWidth="1" width="12.7109375" style="7"/>
    <col min="11797" max="11797" customWidth="1" width="18.285156" style="7"/>
    <col min="11798" max="11798" customWidth="1" width="8.7109375" style="7"/>
    <col min="11799" max="11799" customWidth="1" width="18.0" style="7"/>
    <col min="11800" max="11800" customWidth="1" width="20.285156" style="7"/>
    <col min="11801" max="11801" customWidth="1" width="17.425781" style="7"/>
    <col min="11802" max="11802" customWidth="1" width="16.855469" style="7"/>
    <col min="11803" max="11803" customWidth="1" width="17.0" style="7"/>
    <col min="11804" max="11804" customWidth="1" width="18.140625" style="7"/>
    <col min="11805" max="11805" customWidth="1" width="22.570312" style="7"/>
    <col min="11806" max="11806" customWidth="1" width="25.425781" style="7"/>
    <col min="11807" max="11807" customWidth="1" width="33.285156" style="7"/>
    <col min="11808" max="12036" customWidth="0" width="9.140625" style="7"/>
    <col min="12037" max="12037" customWidth="1" width="5.2851562" style="7"/>
    <col min="12038" max="12038" customWidth="1" width="13.0" style="7"/>
    <col min="12039" max="12039" customWidth="1" width="3.8554688" style="7"/>
    <col min="12040" max="12040" customWidth="1" width="14.425781" style="7"/>
    <col min="12041" max="12041" customWidth="1" width="5.5703125" style="7"/>
    <col min="12042" max="12042" customWidth="1" width="27.855469" style="7"/>
    <col min="12043" max="12043" customWidth="1" width="13.0" style="7"/>
    <col min="12044" max="12044" customWidth="1" width="12.0" style="7"/>
    <col min="12045" max="12045" customWidth="1" width="17.0" style="7"/>
    <col min="12046" max="12046" customWidth="1" width="12.425781" style="7"/>
    <col min="12047" max="12047" customWidth="1" width="20.570312" style="7"/>
    <col min="12048" max="12048" customWidth="1" width="15.5703125" style="7"/>
    <col min="12049" max="12049" customWidth="1" width="11.140625" style="7"/>
    <col min="12050" max="12050" customWidth="1" width="8.285156" style="7"/>
    <col min="12051" max="12051" customWidth="1" width="9.5703125" style="7"/>
    <col min="12052" max="12052" customWidth="1" width="12.7109375" style="7"/>
    <col min="12053" max="12053" customWidth="1" width="18.285156" style="7"/>
    <col min="12054" max="12054" customWidth="1" width="8.7109375" style="7"/>
    <col min="12055" max="12055" customWidth="1" width="18.0" style="7"/>
    <col min="12056" max="12056" customWidth="1" width="20.285156" style="7"/>
    <col min="12057" max="12057" customWidth="1" width="17.425781" style="7"/>
    <col min="12058" max="12058" customWidth="1" width="16.855469" style="7"/>
    <col min="12059" max="12059" customWidth="1" width="17.0" style="7"/>
    <col min="12060" max="12060" customWidth="1" width="18.140625" style="7"/>
    <col min="12061" max="12061" customWidth="1" width="22.570312" style="7"/>
    <col min="12062" max="12062" customWidth="1" width="25.425781" style="7"/>
    <col min="12063" max="12063" customWidth="1" width="33.285156" style="7"/>
    <col min="12064" max="12292" customWidth="0" width="9.140625" style="7"/>
    <col min="12293" max="12293" customWidth="1" width="5.2851562" style="7"/>
    <col min="12294" max="12294" customWidth="1" width="13.0" style="7"/>
    <col min="12295" max="12295" customWidth="1" width="3.8554688" style="7"/>
    <col min="12296" max="12296" customWidth="1" width="14.425781" style="7"/>
    <col min="12297" max="12297" customWidth="1" width="5.5703125" style="7"/>
    <col min="12298" max="12298" customWidth="1" width="27.855469" style="7"/>
    <col min="12299" max="12299" customWidth="1" width="13.0" style="7"/>
    <col min="12300" max="12300" customWidth="1" width="12.0" style="7"/>
    <col min="12301" max="12301" customWidth="1" width="17.0" style="7"/>
    <col min="12302" max="12302" customWidth="1" width="12.425781" style="7"/>
    <col min="12303" max="12303" customWidth="1" width="20.570312" style="7"/>
    <col min="12304" max="12304" customWidth="1" width="15.5703125" style="7"/>
    <col min="12305" max="12305" customWidth="1" width="11.140625" style="7"/>
    <col min="12306" max="12306" customWidth="1" width="8.285156" style="7"/>
    <col min="12307" max="12307" customWidth="1" width="9.5703125" style="7"/>
    <col min="12308" max="12308" customWidth="1" width="12.7109375" style="7"/>
    <col min="12309" max="12309" customWidth="1" width="18.285156" style="7"/>
    <col min="12310" max="12310" customWidth="1" width="8.7109375" style="7"/>
    <col min="12311" max="12311" customWidth="1" width="18.0" style="7"/>
    <col min="12312" max="12312" customWidth="1" width="20.285156" style="7"/>
    <col min="12313" max="12313" customWidth="1" width="17.425781" style="7"/>
    <col min="12314" max="12314" customWidth="1" width="16.855469" style="7"/>
    <col min="12315" max="12315" customWidth="1" width="17.0" style="7"/>
    <col min="12316" max="12316" customWidth="1" width="18.140625" style="7"/>
    <col min="12317" max="12317" customWidth="1" width="22.570312" style="7"/>
    <col min="12318" max="12318" customWidth="1" width="25.425781" style="7"/>
    <col min="12319" max="12319" customWidth="1" width="33.285156" style="7"/>
    <col min="12320" max="12548" customWidth="0" width="9.140625" style="7"/>
    <col min="12549" max="12549" customWidth="1" width="5.2851562" style="7"/>
    <col min="12550" max="12550" customWidth="1" width="13.0" style="7"/>
    <col min="12551" max="12551" customWidth="1" width="3.8554688" style="7"/>
    <col min="12552" max="12552" customWidth="1" width="14.425781" style="7"/>
    <col min="12553" max="12553" customWidth="1" width="5.5703125" style="7"/>
    <col min="12554" max="12554" customWidth="1" width="27.855469" style="7"/>
    <col min="12555" max="12555" customWidth="1" width="13.0" style="7"/>
    <col min="12556" max="12556" customWidth="1" width="12.0" style="7"/>
    <col min="12557" max="12557" customWidth="1" width="17.0" style="7"/>
    <col min="12558" max="12558" customWidth="1" width="12.425781" style="7"/>
    <col min="12559" max="12559" customWidth="1" width="20.570312" style="7"/>
    <col min="12560" max="12560" customWidth="1" width="15.5703125" style="7"/>
    <col min="12561" max="12561" customWidth="1" width="11.140625" style="7"/>
    <col min="12562" max="12562" customWidth="1" width="8.285156" style="7"/>
    <col min="12563" max="12563" customWidth="1" width="9.5703125" style="7"/>
    <col min="12564" max="12564" customWidth="1" width="12.7109375" style="7"/>
    <col min="12565" max="12565" customWidth="1" width="18.285156" style="7"/>
    <col min="12566" max="12566" customWidth="1" width="8.7109375" style="7"/>
    <col min="12567" max="12567" customWidth="1" width="18.0" style="7"/>
    <col min="12568" max="12568" customWidth="1" width="20.285156" style="7"/>
    <col min="12569" max="12569" customWidth="1" width="17.425781" style="7"/>
    <col min="12570" max="12570" customWidth="1" width="16.855469" style="7"/>
    <col min="12571" max="12571" customWidth="1" width="17.0" style="7"/>
    <col min="12572" max="12572" customWidth="1" width="18.140625" style="7"/>
    <col min="12573" max="12573" customWidth="1" width="22.570312" style="7"/>
    <col min="12574" max="12574" customWidth="1" width="25.425781" style="7"/>
    <col min="12575" max="12575" customWidth="1" width="33.285156" style="7"/>
    <col min="12576" max="12804" customWidth="0" width="9.140625" style="7"/>
    <col min="12805" max="12805" customWidth="1" width="5.2851562" style="7"/>
    <col min="12806" max="12806" customWidth="1" width="13.0" style="7"/>
    <col min="12807" max="12807" customWidth="1" width="3.8554688" style="7"/>
    <col min="12808" max="12808" customWidth="1" width="14.425781" style="7"/>
    <col min="12809" max="12809" customWidth="1" width="5.5703125" style="7"/>
    <col min="12810" max="12810" customWidth="1" width="27.855469" style="7"/>
    <col min="12811" max="12811" customWidth="1" width="13.0" style="7"/>
    <col min="12812" max="12812" customWidth="1" width="12.0" style="7"/>
    <col min="12813" max="12813" customWidth="1" width="17.0" style="7"/>
    <col min="12814" max="12814" customWidth="1" width="12.425781" style="7"/>
    <col min="12815" max="12815" customWidth="1" width="20.570312" style="7"/>
    <col min="12816" max="12816" customWidth="1" width="15.5703125" style="7"/>
    <col min="12817" max="12817" customWidth="1" width="11.140625" style="7"/>
    <col min="12818" max="12818" customWidth="1" width="8.285156" style="7"/>
    <col min="12819" max="12819" customWidth="1" width="9.5703125" style="7"/>
    <col min="12820" max="12820" customWidth="1" width="12.7109375" style="7"/>
    <col min="12821" max="12821" customWidth="1" width="18.285156" style="7"/>
    <col min="12822" max="12822" customWidth="1" width="8.7109375" style="7"/>
    <col min="12823" max="12823" customWidth="1" width="18.0" style="7"/>
    <col min="12824" max="12824" customWidth="1" width="20.285156" style="7"/>
    <col min="12825" max="12825" customWidth="1" width="17.425781" style="7"/>
    <col min="12826" max="12826" customWidth="1" width="16.855469" style="7"/>
    <col min="12827" max="12827" customWidth="1" width="17.0" style="7"/>
    <col min="12828" max="12828" customWidth="1" width="18.140625" style="7"/>
    <col min="12829" max="12829" customWidth="1" width="22.570312" style="7"/>
    <col min="12830" max="12830" customWidth="1" width="25.425781" style="7"/>
    <col min="12831" max="12831" customWidth="1" width="33.285156" style="7"/>
    <col min="12832" max="13060" customWidth="0" width="9.140625" style="7"/>
    <col min="13061" max="13061" customWidth="1" width="5.2851562" style="7"/>
    <col min="13062" max="13062" customWidth="1" width="13.0" style="7"/>
    <col min="13063" max="13063" customWidth="1" width="3.8554688" style="7"/>
    <col min="13064" max="13064" customWidth="1" width="14.425781" style="7"/>
    <col min="13065" max="13065" customWidth="1" width="5.5703125" style="7"/>
    <col min="13066" max="13066" customWidth="1" width="27.855469" style="7"/>
    <col min="13067" max="13067" customWidth="1" width="13.0" style="7"/>
    <col min="13068" max="13068" customWidth="1" width="12.0" style="7"/>
    <col min="13069" max="13069" customWidth="1" width="17.0" style="7"/>
    <col min="13070" max="13070" customWidth="1" width="12.425781" style="7"/>
    <col min="13071" max="13071" customWidth="1" width="20.570312" style="7"/>
    <col min="13072" max="13072" customWidth="1" width="15.5703125" style="7"/>
    <col min="13073" max="13073" customWidth="1" width="11.140625" style="7"/>
    <col min="13074" max="13074" customWidth="1" width="8.285156" style="7"/>
    <col min="13075" max="13075" customWidth="1" width="9.5703125" style="7"/>
    <col min="13076" max="13076" customWidth="1" width="12.7109375" style="7"/>
    <col min="13077" max="13077" customWidth="1" width="18.285156" style="7"/>
    <col min="13078" max="13078" customWidth="1" width="8.7109375" style="7"/>
    <col min="13079" max="13079" customWidth="1" width="18.0" style="7"/>
    <col min="13080" max="13080" customWidth="1" width="20.285156" style="7"/>
    <col min="13081" max="13081" customWidth="1" width="17.425781" style="7"/>
    <col min="13082" max="13082" customWidth="1" width="16.855469" style="7"/>
    <col min="13083" max="13083" customWidth="1" width="17.0" style="7"/>
    <col min="13084" max="13084" customWidth="1" width="18.140625" style="7"/>
    <col min="13085" max="13085" customWidth="1" width="22.570312" style="7"/>
    <col min="13086" max="13086" customWidth="1" width="25.425781" style="7"/>
    <col min="13087" max="13087" customWidth="1" width="33.285156" style="7"/>
    <col min="13088" max="13316" customWidth="0" width="9.140625" style="7"/>
    <col min="13317" max="13317" customWidth="1" width="5.2851562" style="7"/>
    <col min="13318" max="13318" customWidth="1" width="13.0" style="7"/>
    <col min="13319" max="13319" customWidth="1" width="3.8554688" style="7"/>
    <col min="13320" max="13320" customWidth="1" width="14.425781" style="7"/>
    <col min="13321" max="13321" customWidth="1" width="5.5703125" style="7"/>
    <col min="13322" max="13322" customWidth="1" width="27.855469" style="7"/>
    <col min="13323" max="13323" customWidth="1" width="13.0" style="7"/>
    <col min="13324" max="13324" customWidth="1" width="12.0" style="7"/>
    <col min="13325" max="13325" customWidth="1" width="17.0" style="7"/>
    <col min="13326" max="13326" customWidth="1" width="12.425781" style="7"/>
    <col min="13327" max="13327" customWidth="1" width="20.570312" style="7"/>
    <col min="13328" max="13328" customWidth="1" width="15.5703125" style="7"/>
    <col min="13329" max="13329" customWidth="1" width="11.140625" style="7"/>
    <col min="13330" max="13330" customWidth="1" width="8.285156" style="7"/>
    <col min="13331" max="13331" customWidth="1" width="9.5703125" style="7"/>
    <col min="13332" max="13332" customWidth="1" width="12.7109375" style="7"/>
    <col min="13333" max="13333" customWidth="1" width="18.285156" style="7"/>
    <col min="13334" max="13334" customWidth="1" width="8.7109375" style="7"/>
    <col min="13335" max="13335" customWidth="1" width="18.0" style="7"/>
    <col min="13336" max="13336" customWidth="1" width="20.285156" style="7"/>
    <col min="13337" max="13337" customWidth="1" width="17.425781" style="7"/>
    <col min="13338" max="13338" customWidth="1" width="16.855469" style="7"/>
    <col min="13339" max="13339" customWidth="1" width="17.0" style="7"/>
    <col min="13340" max="13340" customWidth="1" width="18.140625" style="7"/>
    <col min="13341" max="13341" customWidth="1" width="22.570312" style="7"/>
    <col min="13342" max="13342" customWidth="1" width="25.425781" style="7"/>
    <col min="13343" max="13343" customWidth="1" width="33.285156" style="7"/>
    <col min="13344" max="13572" customWidth="0" width="9.140625" style="7"/>
    <col min="13573" max="13573" customWidth="1" width="5.2851562" style="7"/>
    <col min="13574" max="13574" customWidth="1" width="13.0" style="7"/>
    <col min="13575" max="13575" customWidth="1" width="3.8554688" style="7"/>
    <col min="13576" max="13576" customWidth="1" width="14.425781" style="7"/>
    <col min="13577" max="13577" customWidth="1" width="5.5703125" style="7"/>
    <col min="13578" max="13578" customWidth="1" width="27.855469" style="7"/>
    <col min="13579" max="13579" customWidth="1" width="13.0" style="7"/>
    <col min="13580" max="13580" customWidth="1" width="12.0" style="7"/>
    <col min="13581" max="13581" customWidth="1" width="17.0" style="7"/>
    <col min="13582" max="13582" customWidth="1" width="12.425781" style="7"/>
    <col min="13583" max="13583" customWidth="1" width="20.570312" style="7"/>
    <col min="13584" max="13584" customWidth="1" width="15.5703125" style="7"/>
    <col min="13585" max="13585" customWidth="1" width="11.140625" style="7"/>
    <col min="13586" max="13586" customWidth="1" width="8.285156" style="7"/>
    <col min="13587" max="13587" customWidth="1" width="9.5703125" style="7"/>
    <col min="13588" max="13588" customWidth="1" width="12.7109375" style="7"/>
    <col min="13589" max="13589" customWidth="1" width="18.285156" style="7"/>
    <col min="13590" max="13590" customWidth="1" width="8.7109375" style="7"/>
    <col min="13591" max="13591" customWidth="1" width="18.0" style="7"/>
    <col min="13592" max="13592" customWidth="1" width="20.285156" style="7"/>
    <col min="13593" max="13593" customWidth="1" width="17.425781" style="7"/>
    <col min="13594" max="13594" customWidth="1" width="16.855469" style="7"/>
    <col min="13595" max="13595" customWidth="1" width="17.0" style="7"/>
    <col min="13596" max="13596" customWidth="1" width="18.140625" style="7"/>
    <col min="13597" max="13597" customWidth="1" width="22.570312" style="7"/>
    <col min="13598" max="13598" customWidth="1" width="25.425781" style="7"/>
    <col min="13599" max="13599" customWidth="1" width="33.285156" style="7"/>
    <col min="13600" max="13828" customWidth="0" width="9.140625" style="7"/>
    <col min="13829" max="13829" customWidth="1" width="5.2851562" style="7"/>
    <col min="13830" max="13830" customWidth="1" width="13.0" style="7"/>
    <col min="13831" max="13831" customWidth="1" width="3.8554688" style="7"/>
    <col min="13832" max="13832" customWidth="1" width="14.425781" style="7"/>
    <col min="13833" max="13833" customWidth="1" width="5.5703125" style="7"/>
    <col min="13834" max="13834" customWidth="1" width="27.855469" style="7"/>
    <col min="13835" max="13835" customWidth="1" width="13.0" style="7"/>
    <col min="13836" max="13836" customWidth="1" width="12.0" style="7"/>
    <col min="13837" max="13837" customWidth="1" width="17.0" style="7"/>
    <col min="13838" max="13838" customWidth="1" width="12.425781" style="7"/>
    <col min="13839" max="13839" customWidth="1" width="20.570312" style="7"/>
    <col min="13840" max="13840" customWidth="1" width="15.5703125" style="7"/>
    <col min="13841" max="13841" customWidth="1" width="11.140625" style="7"/>
    <col min="13842" max="13842" customWidth="1" width="8.285156" style="7"/>
    <col min="13843" max="13843" customWidth="1" width="9.5703125" style="7"/>
    <col min="13844" max="13844" customWidth="1" width="12.7109375" style="7"/>
    <col min="13845" max="13845" customWidth="1" width="18.285156" style="7"/>
    <col min="13846" max="13846" customWidth="1" width="8.7109375" style="7"/>
    <col min="13847" max="13847" customWidth="1" width="18.0" style="7"/>
    <col min="13848" max="13848" customWidth="1" width="20.285156" style="7"/>
    <col min="13849" max="13849" customWidth="1" width="17.425781" style="7"/>
    <col min="13850" max="13850" customWidth="1" width="16.855469" style="7"/>
    <col min="13851" max="13851" customWidth="1" width="17.0" style="7"/>
    <col min="13852" max="13852" customWidth="1" width="18.140625" style="7"/>
    <col min="13853" max="13853" customWidth="1" width="22.570312" style="7"/>
    <col min="13854" max="13854" customWidth="1" width="25.425781" style="7"/>
    <col min="13855" max="13855" customWidth="1" width="33.285156" style="7"/>
    <col min="13856" max="14084" customWidth="0" width="9.140625" style="7"/>
    <col min="14085" max="14085" customWidth="1" width="5.2851562" style="7"/>
    <col min="14086" max="14086" customWidth="1" width="13.0" style="7"/>
    <col min="14087" max="14087" customWidth="1" width="3.8554688" style="7"/>
    <col min="14088" max="14088" customWidth="1" width="14.425781" style="7"/>
    <col min="14089" max="14089" customWidth="1" width="5.5703125" style="7"/>
    <col min="14090" max="14090" customWidth="1" width="27.855469" style="7"/>
    <col min="14091" max="14091" customWidth="1" width="13.0" style="7"/>
    <col min="14092" max="14092" customWidth="1" width="12.0" style="7"/>
    <col min="14093" max="14093" customWidth="1" width="17.0" style="7"/>
    <col min="14094" max="14094" customWidth="1" width="12.425781" style="7"/>
    <col min="14095" max="14095" customWidth="1" width="20.570312" style="7"/>
    <col min="14096" max="14096" customWidth="1" width="15.5703125" style="7"/>
    <col min="14097" max="14097" customWidth="1" width="11.140625" style="7"/>
    <col min="14098" max="14098" customWidth="1" width="8.285156" style="7"/>
    <col min="14099" max="14099" customWidth="1" width="9.5703125" style="7"/>
    <col min="14100" max="14100" customWidth="1" width="12.7109375" style="7"/>
    <col min="14101" max="14101" customWidth="1" width="18.285156" style="7"/>
    <col min="14102" max="14102" customWidth="1" width="8.7109375" style="7"/>
    <col min="14103" max="14103" customWidth="1" width="18.0" style="7"/>
    <col min="14104" max="14104" customWidth="1" width="20.285156" style="7"/>
    <col min="14105" max="14105" customWidth="1" width="17.425781" style="7"/>
    <col min="14106" max="14106" customWidth="1" width="16.855469" style="7"/>
    <col min="14107" max="14107" customWidth="1" width="17.0" style="7"/>
    <col min="14108" max="14108" customWidth="1" width="18.140625" style="7"/>
    <col min="14109" max="14109" customWidth="1" width="22.570312" style="7"/>
    <col min="14110" max="14110" customWidth="1" width="25.425781" style="7"/>
    <col min="14111" max="14111" customWidth="1" width="33.285156" style="7"/>
    <col min="14112" max="14340" customWidth="0" width="9.140625" style="7"/>
    <col min="14341" max="14341" customWidth="1" width="5.2851562" style="7"/>
    <col min="14342" max="14342" customWidth="1" width="13.0" style="7"/>
    <col min="14343" max="14343" customWidth="1" width="3.8554688" style="7"/>
    <col min="14344" max="14344" customWidth="1" width="14.425781" style="7"/>
    <col min="14345" max="14345" customWidth="1" width="5.5703125" style="7"/>
    <col min="14346" max="14346" customWidth="1" width="27.855469" style="7"/>
    <col min="14347" max="14347" customWidth="1" width="13.0" style="7"/>
    <col min="14348" max="14348" customWidth="1" width="12.0" style="7"/>
    <col min="14349" max="14349" customWidth="1" width="17.0" style="7"/>
    <col min="14350" max="14350" customWidth="1" width="12.425781" style="7"/>
    <col min="14351" max="14351" customWidth="1" width="20.570312" style="7"/>
    <col min="14352" max="14352" customWidth="1" width="15.5703125" style="7"/>
    <col min="14353" max="14353" customWidth="1" width="11.140625" style="7"/>
    <col min="14354" max="14354" customWidth="1" width="8.285156" style="7"/>
    <col min="14355" max="14355" customWidth="1" width="9.5703125" style="7"/>
    <col min="14356" max="14356" customWidth="1" width="12.7109375" style="7"/>
    <col min="14357" max="14357" customWidth="1" width="18.285156" style="7"/>
    <col min="14358" max="14358" customWidth="1" width="8.7109375" style="7"/>
    <col min="14359" max="14359" customWidth="1" width="18.0" style="7"/>
    <col min="14360" max="14360" customWidth="1" width="20.285156" style="7"/>
    <col min="14361" max="14361" customWidth="1" width="17.425781" style="7"/>
    <col min="14362" max="14362" customWidth="1" width="16.855469" style="7"/>
    <col min="14363" max="14363" customWidth="1" width="17.0" style="7"/>
    <col min="14364" max="14364" customWidth="1" width="18.140625" style="7"/>
    <col min="14365" max="14365" customWidth="1" width="22.570312" style="7"/>
    <col min="14366" max="14366" customWidth="1" width="25.425781" style="7"/>
    <col min="14367" max="14367" customWidth="1" width="33.285156" style="7"/>
    <col min="14368" max="14596" customWidth="0" width="9.140625" style="7"/>
    <col min="14597" max="14597" customWidth="1" width="5.2851562" style="7"/>
    <col min="14598" max="14598" customWidth="1" width="13.0" style="7"/>
    <col min="14599" max="14599" customWidth="1" width="3.8554688" style="7"/>
    <col min="14600" max="14600" customWidth="1" width="14.425781" style="7"/>
    <col min="14601" max="14601" customWidth="1" width="5.5703125" style="7"/>
    <col min="14602" max="14602" customWidth="1" width="27.855469" style="7"/>
    <col min="14603" max="14603" customWidth="1" width="13.0" style="7"/>
    <col min="14604" max="14604" customWidth="1" width="12.0" style="7"/>
    <col min="14605" max="14605" customWidth="1" width="17.0" style="7"/>
    <col min="14606" max="14606" customWidth="1" width="12.425781" style="7"/>
    <col min="14607" max="14607" customWidth="1" width="20.570312" style="7"/>
    <col min="14608" max="14608" customWidth="1" width="15.5703125" style="7"/>
    <col min="14609" max="14609" customWidth="1" width="11.140625" style="7"/>
    <col min="14610" max="14610" customWidth="1" width="8.285156" style="7"/>
    <col min="14611" max="14611" customWidth="1" width="9.5703125" style="7"/>
    <col min="14612" max="14612" customWidth="1" width="12.7109375" style="7"/>
    <col min="14613" max="14613" customWidth="1" width="18.285156" style="7"/>
    <col min="14614" max="14614" customWidth="1" width="8.7109375" style="7"/>
    <col min="14615" max="14615" customWidth="1" width="18.0" style="7"/>
    <col min="14616" max="14616" customWidth="1" width="20.285156" style="7"/>
    <col min="14617" max="14617" customWidth="1" width="17.425781" style="7"/>
    <col min="14618" max="14618" customWidth="1" width="16.855469" style="7"/>
    <col min="14619" max="14619" customWidth="1" width="17.0" style="7"/>
    <col min="14620" max="14620" customWidth="1" width="18.140625" style="7"/>
    <col min="14621" max="14621" customWidth="1" width="22.570312" style="7"/>
    <col min="14622" max="14622" customWidth="1" width="25.425781" style="7"/>
    <col min="14623" max="14623" customWidth="1" width="33.285156" style="7"/>
    <col min="14624" max="14852" customWidth="0" width="9.140625" style="7"/>
    <col min="14853" max="14853" customWidth="1" width="5.2851562" style="7"/>
    <col min="14854" max="14854" customWidth="1" width="13.0" style="7"/>
    <col min="14855" max="14855" customWidth="1" width="3.8554688" style="7"/>
    <col min="14856" max="14856" customWidth="1" width="14.425781" style="7"/>
    <col min="14857" max="14857" customWidth="1" width="5.5703125" style="7"/>
    <col min="14858" max="14858" customWidth="1" width="27.855469" style="7"/>
    <col min="14859" max="14859" customWidth="1" width="13.0" style="7"/>
    <col min="14860" max="14860" customWidth="1" width="12.0" style="7"/>
    <col min="14861" max="14861" customWidth="1" width="17.0" style="7"/>
    <col min="14862" max="14862" customWidth="1" width="12.425781" style="7"/>
    <col min="14863" max="14863" customWidth="1" width="20.570312" style="7"/>
    <col min="14864" max="14864" customWidth="1" width="15.5703125" style="7"/>
    <col min="14865" max="14865" customWidth="1" width="11.140625" style="7"/>
    <col min="14866" max="14866" customWidth="1" width="8.285156" style="7"/>
    <col min="14867" max="14867" customWidth="1" width="9.5703125" style="7"/>
    <col min="14868" max="14868" customWidth="1" width="12.7109375" style="7"/>
    <col min="14869" max="14869" customWidth="1" width="18.285156" style="7"/>
    <col min="14870" max="14870" customWidth="1" width="8.7109375" style="7"/>
    <col min="14871" max="14871" customWidth="1" width="18.0" style="7"/>
    <col min="14872" max="14872" customWidth="1" width="20.285156" style="7"/>
    <col min="14873" max="14873" customWidth="1" width="17.425781" style="7"/>
    <col min="14874" max="14874" customWidth="1" width="16.855469" style="7"/>
    <col min="14875" max="14875" customWidth="1" width="17.0" style="7"/>
    <col min="14876" max="14876" customWidth="1" width="18.140625" style="7"/>
    <col min="14877" max="14877" customWidth="1" width="22.570312" style="7"/>
    <col min="14878" max="14878" customWidth="1" width="25.425781" style="7"/>
    <col min="14879" max="14879" customWidth="1" width="33.285156" style="7"/>
    <col min="14880" max="15108" customWidth="0" width="9.140625" style="7"/>
    <col min="15109" max="15109" customWidth="1" width="5.2851562" style="7"/>
    <col min="15110" max="15110" customWidth="1" width="13.0" style="7"/>
    <col min="15111" max="15111" customWidth="1" width="3.8554688" style="7"/>
    <col min="15112" max="15112" customWidth="1" width="14.425781" style="7"/>
    <col min="15113" max="15113" customWidth="1" width="5.5703125" style="7"/>
    <col min="15114" max="15114" customWidth="1" width="27.855469" style="7"/>
    <col min="15115" max="15115" customWidth="1" width="13.0" style="7"/>
    <col min="15116" max="15116" customWidth="1" width="12.0" style="7"/>
    <col min="15117" max="15117" customWidth="1" width="17.0" style="7"/>
    <col min="15118" max="15118" customWidth="1" width="12.425781" style="7"/>
    <col min="15119" max="15119" customWidth="1" width="20.570312" style="7"/>
    <col min="15120" max="15120" customWidth="1" width="15.5703125" style="7"/>
    <col min="15121" max="15121" customWidth="1" width="11.140625" style="7"/>
    <col min="15122" max="15122" customWidth="1" width="8.285156" style="7"/>
    <col min="15123" max="15123" customWidth="1" width="9.5703125" style="7"/>
    <col min="15124" max="15124" customWidth="1" width="12.7109375" style="7"/>
    <col min="15125" max="15125" customWidth="1" width="18.285156" style="7"/>
    <col min="15126" max="15126" customWidth="1" width="8.7109375" style="7"/>
    <col min="15127" max="15127" customWidth="1" width="18.0" style="7"/>
    <col min="15128" max="15128" customWidth="1" width="20.285156" style="7"/>
    <col min="15129" max="15129" customWidth="1" width="17.425781" style="7"/>
    <col min="15130" max="15130" customWidth="1" width="16.855469" style="7"/>
    <col min="15131" max="15131" customWidth="1" width="17.0" style="7"/>
    <col min="15132" max="15132" customWidth="1" width="18.140625" style="7"/>
    <col min="15133" max="15133" customWidth="1" width="22.570312" style="7"/>
    <col min="15134" max="15134" customWidth="1" width="25.425781" style="7"/>
    <col min="15135" max="15135" customWidth="1" width="33.285156" style="7"/>
    <col min="15136" max="15364" customWidth="0" width="9.140625" style="7"/>
    <col min="15365" max="15365" customWidth="1" width="5.2851562" style="7"/>
    <col min="15366" max="15366" customWidth="1" width="13.0" style="7"/>
    <col min="15367" max="15367" customWidth="1" width="3.8554688" style="7"/>
    <col min="15368" max="15368" customWidth="1" width="14.425781" style="7"/>
    <col min="15369" max="15369" customWidth="1" width="5.5703125" style="7"/>
    <col min="15370" max="15370" customWidth="1" width="27.855469" style="7"/>
    <col min="15371" max="15371" customWidth="1" width="13.0" style="7"/>
    <col min="15372" max="15372" customWidth="1" width="12.0" style="7"/>
    <col min="15373" max="15373" customWidth="1" width="17.0" style="7"/>
    <col min="15374" max="15374" customWidth="1" width="12.425781" style="7"/>
    <col min="15375" max="15375" customWidth="1" width="20.570312" style="7"/>
    <col min="15376" max="15376" customWidth="1" width="15.5703125" style="7"/>
    <col min="15377" max="15377" customWidth="1" width="11.140625" style="7"/>
    <col min="15378" max="15378" customWidth="1" width="8.285156" style="7"/>
    <col min="15379" max="15379" customWidth="1" width="9.5703125" style="7"/>
    <col min="15380" max="15380" customWidth="1" width="12.7109375" style="7"/>
    <col min="15381" max="15381" customWidth="1" width="18.285156" style="7"/>
    <col min="15382" max="15382" customWidth="1" width="8.7109375" style="7"/>
    <col min="15383" max="15383" customWidth="1" width="18.0" style="7"/>
    <col min="15384" max="15384" customWidth="1" width="20.285156" style="7"/>
    <col min="15385" max="15385" customWidth="1" width="17.425781" style="7"/>
    <col min="15386" max="15386" customWidth="1" width="16.855469" style="7"/>
    <col min="15387" max="15387" customWidth="1" width="17.0" style="7"/>
    <col min="15388" max="15388" customWidth="1" width="18.140625" style="7"/>
    <col min="15389" max="15389" customWidth="1" width="22.570312" style="7"/>
    <col min="15390" max="15390" customWidth="1" width="25.425781" style="7"/>
    <col min="15391" max="15391" customWidth="1" width="33.285156" style="7"/>
    <col min="15392" max="15620" customWidth="0" width="9.140625" style="7"/>
    <col min="15621" max="15621" customWidth="1" width="5.2851562" style="7"/>
    <col min="15622" max="15622" customWidth="1" width="13.0" style="7"/>
    <col min="15623" max="15623" customWidth="1" width="3.8554688" style="7"/>
    <col min="15624" max="15624" customWidth="1" width="14.425781" style="7"/>
    <col min="15625" max="15625" customWidth="1" width="5.5703125" style="7"/>
    <col min="15626" max="15626" customWidth="1" width="27.855469" style="7"/>
    <col min="15627" max="15627" customWidth="1" width="13.0" style="7"/>
    <col min="15628" max="15628" customWidth="1" width="12.0" style="7"/>
    <col min="15629" max="15629" customWidth="1" width="17.0" style="7"/>
    <col min="15630" max="15630" customWidth="1" width="12.425781" style="7"/>
    <col min="15631" max="15631" customWidth="1" width="20.570312" style="7"/>
    <col min="15632" max="15632" customWidth="1" width="15.5703125" style="7"/>
    <col min="15633" max="15633" customWidth="1" width="11.140625" style="7"/>
    <col min="15634" max="15634" customWidth="1" width="8.285156" style="7"/>
    <col min="15635" max="15635" customWidth="1" width="9.5703125" style="7"/>
    <col min="15636" max="15636" customWidth="1" width="12.7109375" style="7"/>
    <col min="15637" max="15637" customWidth="1" width="18.285156" style="7"/>
    <col min="15638" max="15638" customWidth="1" width="8.7109375" style="7"/>
    <col min="15639" max="15639" customWidth="1" width="18.0" style="7"/>
    <col min="15640" max="15640" customWidth="1" width="20.285156" style="7"/>
    <col min="15641" max="15641" customWidth="1" width="17.425781" style="7"/>
    <col min="15642" max="15642" customWidth="1" width="16.855469" style="7"/>
    <col min="15643" max="15643" customWidth="1" width="17.0" style="7"/>
    <col min="15644" max="15644" customWidth="1" width="18.140625" style="7"/>
    <col min="15645" max="15645" customWidth="1" width="22.570312" style="7"/>
    <col min="15646" max="15646" customWidth="1" width="25.425781" style="7"/>
    <col min="15647" max="15647" customWidth="1" width="33.285156" style="7"/>
    <col min="15648" max="15876" customWidth="0" width="9.140625" style="7"/>
    <col min="15877" max="15877" customWidth="1" width="5.2851562" style="7"/>
    <col min="15878" max="15878" customWidth="1" width="13.0" style="7"/>
    <col min="15879" max="15879" customWidth="1" width="3.8554688" style="7"/>
    <col min="15880" max="15880" customWidth="1" width="14.425781" style="7"/>
    <col min="15881" max="15881" customWidth="1" width="5.5703125" style="7"/>
    <col min="15882" max="15882" customWidth="1" width="27.855469" style="7"/>
    <col min="15883" max="15883" customWidth="1" width="13.0" style="7"/>
    <col min="15884" max="15884" customWidth="1" width="12.0" style="7"/>
    <col min="15885" max="15885" customWidth="1" width="17.0" style="7"/>
    <col min="15886" max="15886" customWidth="1" width="12.425781" style="7"/>
    <col min="15887" max="15887" customWidth="1" width="20.570312" style="7"/>
    <col min="15888" max="15888" customWidth="1" width="15.5703125" style="7"/>
    <col min="15889" max="15889" customWidth="1" width="11.140625" style="7"/>
    <col min="15890" max="15890" customWidth="1" width="8.285156" style="7"/>
    <col min="15891" max="15891" customWidth="1" width="9.5703125" style="7"/>
    <col min="15892" max="15892" customWidth="1" width="12.7109375" style="7"/>
    <col min="15893" max="15893" customWidth="1" width="18.285156" style="7"/>
    <col min="15894" max="15894" customWidth="1" width="8.7109375" style="7"/>
    <col min="15895" max="15895" customWidth="1" width="18.0" style="7"/>
    <col min="15896" max="15896" customWidth="1" width="20.285156" style="7"/>
    <col min="15897" max="15897" customWidth="1" width="17.425781" style="7"/>
    <col min="15898" max="15898" customWidth="1" width="16.855469" style="7"/>
    <col min="15899" max="15899" customWidth="1" width="17.0" style="7"/>
    <col min="15900" max="15900" customWidth="1" width="18.140625" style="7"/>
    <col min="15901" max="15901" customWidth="1" width="22.570312" style="7"/>
    <col min="15902" max="15902" customWidth="1" width="25.425781" style="7"/>
    <col min="15903" max="15903" customWidth="1" width="33.285156" style="7"/>
    <col min="15904" max="16132" customWidth="0" width="9.140625" style="7"/>
    <col min="16133" max="16133" customWidth="1" width="5.2851562" style="7"/>
    <col min="16134" max="16134" customWidth="1" width="13.0" style="7"/>
    <col min="16135" max="16135" customWidth="1" width="3.8554688" style="7"/>
    <col min="16136" max="16136" customWidth="1" width="14.425781" style="7"/>
    <col min="16137" max="16137" customWidth="1" width="5.5703125" style="7"/>
    <col min="16138" max="16138" customWidth="1" width="27.855469" style="7"/>
    <col min="16139" max="16139" customWidth="1" width="13.0" style="7"/>
    <col min="16140" max="16140" customWidth="1" width="12.0" style="7"/>
    <col min="16141" max="16141" customWidth="1" width="17.0" style="7"/>
    <col min="16142" max="16142" customWidth="1" width="12.425781" style="7"/>
    <col min="16143" max="16143" customWidth="1" width="20.570312" style="7"/>
    <col min="16144" max="16144" customWidth="1" width="15.5703125" style="7"/>
    <col min="16145" max="16145" customWidth="1" width="11.140625" style="7"/>
    <col min="16146" max="16146" customWidth="1" width="8.285156" style="7"/>
    <col min="16147" max="16147" customWidth="1" width="9.5703125" style="7"/>
    <col min="16148" max="16148" customWidth="1" width="12.7109375" style="7"/>
    <col min="16149" max="16149" customWidth="1" width="18.285156" style="7"/>
    <col min="16150" max="16150" customWidth="1" width="8.7109375" style="7"/>
    <col min="16151" max="16151" customWidth="1" width="18.0" style="7"/>
    <col min="16152" max="16152" customWidth="1" width="20.285156" style="7"/>
    <col min="16153" max="16153" customWidth="1" width="17.425781" style="7"/>
    <col min="16154" max="16154" customWidth="1" width="16.855469" style="7"/>
    <col min="16155" max="16155" customWidth="1" width="17.0" style="7"/>
    <col min="16156" max="16156" customWidth="1" width="18.140625" style="7"/>
    <col min="16157" max="16157" customWidth="1" width="22.570312" style="7"/>
    <col min="16158" max="16158" customWidth="1" width="25.425781" style="7"/>
    <col min="16159" max="16159" customWidth="1" width="33.285156" style="7"/>
    <col min="16160" max="16384" customWidth="0" width="9.140625" style="7"/>
  </cols>
  <sheetData>
    <row r="1" spans="8:8" s="8" ht="21.0" customFormat="1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0"/>
      <c r="T1" s="11"/>
      <c r="U1" s="11"/>
      <c r="V1" s="11"/>
      <c r="W1" s="11"/>
      <c r="X1" s="11"/>
      <c r="Y1" s="11"/>
      <c r="Z1" s="11"/>
      <c r="AA1" s="11"/>
      <c r="AB1" s="11"/>
      <c r="AC1" s="11"/>
      <c r="AD1" s="12"/>
    </row>
    <row r="2" spans="8:8" s="8" ht="13.5" customFormat="1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0"/>
      <c r="T2" s="11"/>
      <c r="U2" s="11"/>
      <c r="V2" s="11"/>
      <c r="W2" s="11"/>
      <c r="X2" s="11"/>
      <c r="Y2" s="11"/>
      <c r="Z2" s="11"/>
      <c r="AA2" s="11"/>
      <c r="AB2" s="11"/>
      <c r="AC2" s="11"/>
      <c r="AD2" s="12"/>
    </row>
    <row r="3" spans="8:8" s="8" ht="15.75" customFormat="1">
      <c r="A3" s="14" t="s">
        <v>1</v>
      </c>
      <c r="B3" s="14"/>
      <c r="C3" s="14"/>
      <c r="D3" s="14" t="s">
        <v>2</v>
      </c>
      <c r="E3" s="15"/>
      <c r="F3" s="16"/>
      <c r="G3" s="16"/>
      <c r="H3" s="15"/>
      <c r="I3" s="17"/>
      <c r="J3" s="17"/>
      <c r="K3" s="17"/>
      <c r="L3" s="17"/>
      <c r="M3" s="18"/>
      <c r="N3" s="16"/>
      <c r="O3" s="15"/>
      <c r="P3" s="15"/>
      <c r="Q3" s="19"/>
      <c r="R3" s="16"/>
      <c r="S3" s="10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</row>
    <row r="4" spans="8:8" s="8" ht="15.75" customFormat="1">
      <c r="A4" s="14" t="s">
        <v>3</v>
      </c>
      <c r="B4" s="14"/>
      <c r="C4" s="14"/>
      <c r="D4" s="14" t="s">
        <v>4</v>
      </c>
      <c r="E4" s="15"/>
      <c r="F4" s="16"/>
      <c r="G4" s="16"/>
      <c r="H4" s="15"/>
      <c r="I4" s="17"/>
      <c r="J4" s="17"/>
      <c r="K4" s="17"/>
      <c r="L4" s="17"/>
      <c r="M4" s="18"/>
      <c r="N4" s="20"/>
      <c r="O4" s="19"/>
      <c r="P4" s="16"/>
      <c r="Q4" s="21"/>
      <c r="R4" s="21"/>
      <c r="S4" s="10"/>
      <c r="T4" s="11"/>
      <c r="U4" s="11"/>
      <c r="V4" s="11"/>
      <c r="W4" s="11"/>
      <c r="X4" s="11"/>
      <c r="Y4" s="11"/>
      <c r="Z4" s="11"/>
      <c r="AA4" s="11"/>
      <c r="AB4" s="11"/>
      <c r="AC4" s="11"/>
      <c r="AD4" s="12"/>
    </row>
    <row r="5" spans="8:8" s="8" ht="15.75" customFormat="1">
      <c r="A5" s="14" t="s">
        <v>5</v>
      </c>
      <c r="B5" s="14"/>
      <c r="C5" s="14"/>
      <c r="D5" s="14" t="s">
        <v>4</v>
      </c>
      <c r="E5" s="16"/>
      <c r="F5" s="16"/>
      <c r="G5" s="16"/>
      <c r="H5" s="19"/>
      <c r="I5" s="16"/>
      <c r="J5" s="16"/>
      <c r="K5" s="16"/>
      <c r="L5" s="16"/>
      <c r="M5" s="18"/>
      <c r="N5" s="19"/>
      <c r="O5" s="21"/>
      <c r="P5" s="21"/>
      <c r="Q5" s="21"/>
      <c r="R5" s="21"/>
      <c r="S5" s="10"/>
      <c r="T5" s="11"/>
      <c r="U5" s="11"/>
      <c r="V5" s="11"/>
      <c r="W5" s="11"/>
      <c r="X5" s="11"/>
      <c r="Y5" s="11"/>
      <c r="Z5" s="11"/>
      <c r="AA5" s="11"/>
      <c r="AB5" s="11"/>
      <c r="AC5" s="11"/>
      <c r="AD5" s="12"/>
    </row>
    <row r="6" spans="8:8" s="8" ht="15.75" customFormat="1">
      <c r="A6" s="14" t="s">
        <v>6</v>
      </c>
      <c r="B6" s="14"/>
      <c r="C6" s="14"/>
      <c r="D6" s="14" t="s">
        <v>7</v>
      </c>
      <c r="E6" s="16"/>
      <c r="F6" s="16"/>
      <c r="G6" s="16"/>
      <c r="H6" s="19"/>
      <c r="I6" s="16"/>
      <c r="J6" s="16"/>
      <c r="K6" s="16"/>
      <c r="L6" s="16"/>
      <c r="M6" s="18"/>
      <c r="N6" s="19"/>
      <c r="O6" s="21"/>
      <c r="P6" s="21"/>
      <c r="Q6" s="21"/>
      <c r="R6" s="21"/>
      <c r="S6" s="10"/>
      <c r="T6" s="11"/>
      <c r="U6" s="11"/>
      <c r="V6" s="11"/>
      <c r="W6" s="11"/>
      <c r="X6" s="11"/>
      <c r="Y6" s="11"/>
      <c r="Z6" s="11"/>
      <c r="AA6" s="11"/>
      <c r="AB6" s="11"/>
      <c r="AC6" s="11"/>
      <c r="AD6" s="12"/>
    </row>
    <row r="7" spans="8:8" s="8" ht="9.0" customFormat="1" customHeight="1">
      <c r="A7" s="16"/>
      <c r="B7" s="19"/>
      <c r="C7" s="19"/>
      <c r="D7" s="19"/>
      <c r="E7" s="16"/>
      <c r="F7" s="16"/>
      <c r="G7" s="16"/>
      <c r="H7" s="19"/>
      <c r="I7" s="16"/>
      <c r="J7" s="16"/>
      <c r="K7" s="16"/>
      <c r="L7" s="16"/>
      <c r="M7" s="18"/>
      <c r="N7" s="19"/>
      <c r="O7" s="16"/>
      <c r="P7" s="16"/>
      <c r="Q7" s="16"/>
      <c r="R7" s="16"/>
      <c r="S7" s="10"/>
      <c r="T7" s="11"/>
      <c r="U7" s="11"/>
      <c r="V7" s="11"/>
      <c r="W7" s="11"/>
      <c r="X7" s="11"/>
      <c r="Y7" s="11"/>
      <c r="Z7" s="11"/>
      <c r="AA7" s="11"/>
      <c r="AB7" s="11"/>
      <c r="AC7" s="11"/>
      <c r="AD7" s="12"/>
    </row>
    <row r="8" spans="8:8" s="8" ht="30.0" customFormat="1" customHeight="1">
      <c r="A8" s="22" t="s">
        <v>8</v>
      </c>
      <c r="B8" s="23" t="s">
        <v>9</v>
      </c>
      <c r="C8" s="23"/>
      <c r="D8" s="23"/>
      <c r="E8" s="23"/>
      <c r="F8" s="23"/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5" t="s">
        <v>16</v>
      </c>
      <c r="N8" s="24" t="s">
        <v>17</v>
      </c>
      <c r="O8" s="26" t="s">
        <v>18</v>
      </c>
      <c r="P8" s="27"/>
      <c r="Q8" s="24" t="s">
        <v>19</v>
      </c>
      <c r="R8" s="24" t="s">
        <v>20</v>
      </c>
      <c r="S8" s="28"/>
      <c r="T8" s="29"/>
      <c r="U8" s="29"/>
      <c r="V8" s="29"/>
      <c r="W8" s="29"/>
      <c r="X8" s="29"/>
      <c r="Y8" s="29"/>
      <c r="Z8" s="29"/>
      <c r="AA8" s="29"/>
      <c r="AB8" s="29"/>
      <c r="AC8" s="29"/>
      <c r="AD8" s="12"/>
    </row>
    <row r="9" spans="8:8" s="8" ht="26.25" customFormat="1" customHeight="1">
      <c r="A9" s="22"/>
      <c r="B9" s="23"/>
      <c r="C9" s="23"/>
      <c r="D9" s="23"/>
      <c r="E9" s="23"/>
      <c r="F9" s="23"/>
      <c r="G9" s="24"/>
      <c r="H9" s="24"/>
      <c r="I9" s="24"/>
      <c r="J9" s="24"/>
      <c r="K9" s="24"/>
      <c r="L9" s="24"/>
      <c r="M9" s="25"/>
      <c r="N9" s="24"/>
      <c r="O9" s="24" t="s">
        <v>21</v>
      </c>
      <c r="P9" s="24" t="s">
        <v>22</v>
      </c>
      <c r="Q9" s="24"/>
      <c r="R9" s="24"/>
      <c r="S9" s="30"/>
      <c r="T9" s="31" t="s">
        <v>23</v>
      </c>
      <c r="U9" s="31"/>
      <c r="V9" s="31"/>
      <c r="W9" s="31"/>
      <c r="X9" s="31"/>
      <c r="Y9" s="31"/>
      <c r="Z9" s="29"/>
      <c r="AA9" s="29"/>
      <c r="AB9" s="29"/>
      <c r="AC9" s="29"/>
      <c r="AD9" s="12"/>
      <c r="AE9" s="10"/>
    </row>
    <row r="10" spans="8:8" s="8" ht="28.5" customFormat="1" customHeight="1">
      <c r="A10" s="22"/>
      <c r="B10" s="26" t="s">
        <v>24</v>
      </c>
      <c r="C10" s="32"/>
      <c r="D10" s="33" t="s">
        <v>25</v>
      </c>
      <c r="E10" s="32"/>
      <c r="F10" s="26" t="s">
        <v>26</v>
      </c>
      <c r="G10" s="24"/>
      <c r="H10" s="24"/>
      <c r="I10" s="24"/>
      <c r="J10" s="24"/>
      <c r="K10" s="24"/>
      <c r="L10" s="24"/>
      <c r="M10" s="25"/>
      <c r="N10" s="24"/>
      <c r="O10" s="24"/>
      <c r="P10" s="24"/>
      <c r="Q10" s="24"/>
      <c r="R10" s="24"/>
      <c r="S10" s="30"/>
      <c r="T10" s="29" t="s">
        <v>27</v>
      </c>
      <c r="U10" s="29"/>
      <c r="V10" s="29" t="s">
        <v>28</v>
      </c>
      <c r="W10" s="29" t="s">
        <v>29</v>
      </c>
      <c r="X10" s="29" t="s">
        <v>30</v>
      </c>
      <c r="Y10" s="29" t="s">
        <v>31</v>
      </c>
      <c r="Z10" s="29" t="s">
        <v>32</v>
      </c>
      <c r="AA10" s="29" t="s">
        <v>33</v>
      </c>
      <c r="AB10" s="29" t="s">
        <v>34</v>
      </c>
      <c r="AC10" s="29" t="s">
        <v>35</v>
      </c>
      <c r="AD10" s="12"/>
      <c r="AE10" s="10"/>
    </row>
    <row r="11" spans="8:8" s="8" ht="36.0" customFormat="1" customHeight="1">
      <c r="A11" s="34">
        <v>1.0</v>
      </c>
      <c r="B11" s="25" t="s">
        <v>36</v>
      </c>
      <c r="C11" s="25"/>
      <c r="D11" s="25"/>
      <c r="E11" s="25"/>
      <c r="F11" s="26"/>
      <c r="G11" s="33"/>
      <c r="H11" s="33"/>
      <c r="I11" s="33"/>
      <c r="J11" s="33"/>
      <c r="K11" s="33"/>
      <c r="L11" s="33"/>
      <c r="M11" s="35"/>
      <c r="N11" s="33"/>
      <c r="O11" s="33"/>
      <c r="P11" s="33"/>
      <c r="Q11" s="33"/>
      <c r="R11" s="33"/>
      <c r="S11" s="10"/>
      <c r="T11" s="36"/>
      <c r="U11" s="36"/>
      <c r="V11" s="36"/>
      <c r="W11" s="37"/>
      <c r="X11" s="37"/>
      <c r="Y11" s="37"/>
      <c r="Z11" s="37"/>
      <c r="AA11" s="37"/>
      <c r="AB11" s="37"/>
      <c r="AC11" s="37"/>
      <c r="AD11" s="38"/>
      <c r="AE11" s="10"/>
    </row>
    <row r="12" spans="8:8" s="39" ht="90.75" customFormat="1" customHeight="1">
      <c r="A12" s="40"/>
      <c r="B12" s="41"/>
      <c r="C12" s="42">
        <v>1.0</v>
      </c>
      <c r="D12" s="43" t="s">
        <v>37</v>
      </c>
      <c r="E12" s="41"/>
      <c r="F12" s="41"/>
      <c r="G12" s="41"/>
      <c r="H12" s="41"/>
      <c r="I12" s="41"/>
      <c r="J12" s="41"/>
      <c r="K12" s="41"/>
      <c r="L12" s="41"/>
      <c r="M12" s="43"/>
      <c r="N12" s="41"/>
      <c r="O12" s="44">
        <f>SUM(O13:O19)</f>
        <v>9.125493868490002E8</v>
      </c>
      <c r="P12" s="41"/>
      <c r="Q12" s="41"/>
      <c r="R12" s="45"/>
      <c r="S12" s="46"/>
      <c r="T12" s="47"/>
      <c r="U12" s="47"/>
      <c r="V12" s="47"/>
      <c r="W12" s="48"/>
      <c r="X12" s="48"/>
      <c r="Y12" s="48"/>
      <c r="Z12" s="48"/>
      <c r="AA12" s="48"/>
      <c r="AB12" s="48"/>
      <c r="AC12" s="48"/>
      <c r="AD12" s="49"/>
      <c r="AE12" s="46"/>
    </row>
    <row r="13" spans="8:8" s="8" ht="39.0" customFormat="1" customHeight="1">
      <c r="A13" s="26"/>
      <c r="B13" s="26"/>
      <c r="C13" s="50"/>
      <c r="D13" s="35"/>
      <c r="E13" s="50" t="s">
        <v>38</v>
      </c>
      <c r="F13" s="35" t="s">
        <v>39</v>
      </c>
      <c r="G13" s="51">
        <v>0.0</v>
      </c>
      <c r="H13" s="26" t="s">
        <v>40</v>
      </c>
      <c r="I13" s="35" t="s">
        <v>41</v>
      </c>
      <c r="J13" s="52">
        <v>1.0</v>
      </c>
      <c r="K13" s="26" t="s">
        <v>42</v>
      </c>
      <c r="L13" s="33" t="s">
        <v>43</v>
      </c>
      <c r="M13" s="35" t="s">
        <v>42</v>
      </c>
      <c r="N13" s="26" t="s">
        <v>44</v>
      </c>
      <c r="O13" s="53">
        <f>'[1]1.1.01'!O129</f>
        <v>8.831E7</v>
      </c>
      <c r="P13" s="33" t="str">
        <f>'[1]1.1.01'!H16</f>
        <v>ADD/PAD/BKK</v>
      </c>
      <c r="Q13" s="33" t="s">
        <v>45</v>
      </c>
      <c r="R13" s="33" t="s">
        <v>46</v>
      </c>
      <c r="S13" s="10"/>
      <c r="T13" s="36"/>
      <c r="U13" s="36"/>
      <c r="V13" s="36">
        <f>'[1]1.1.01'!Q129</f>
        <v>6.936E7</v>
      </c>
      <c r="W13" s="37"/>
      <c r="X13" s="37"/>
      <c r="Y13" s="37">
        <f>'[1]1.1.01'!R129</f>
        <v>950000.0</v>
      </c>
      <c r="Z13" s="37"/>
      <c r="AA13" s="37"/>
      <c r="AB13" s="37">
        <f>'[1]1.1.01'!S129</f>
        <v>1.8E7</v>
      </c>
      <c r="AC13" s="37"/>
      <c r="AD13" s="38">
        <f t="shared" si="0" ref="AD13:AD49">SUM(T13:AC13)</f>
        <v>8.831E7</v>
      </c>
      <c r="AE13" s="54">
        <f t="shared" si="1" ref="AE13:AE18">O13-AD13</f>
        <v>0.0</v>
      </c>
    </row>
    <row r="14" spans="8:8" s="8" ht="48.75" customFormat="1" customHeight="1">
      <c r="A14" s="26"/>
      <c r="B14" s="55"/>
      <c r="C14" s="56"/>
      <c r="D14" s="55"/>
      <c r="E14" s="32" t="s">
        <v>47</v>
      </c>
      <c r="F14" s="35" t="s">
        <v>48</v>
      </c>
      <c r="G14" s="51">
        <v>0.0</v>
      </c>
      <c r="H14" s="26" t="s">
        <v>40</v>
      </c>
      <c r="I14" s="35" t="s">
        <v>49</v>
      </c>
      <c r="J14" s="52">
        <v>1.0</v>
      </c>
      <c r="K14" s="26" t="s">
        <v>50</v>
      </c>
      <c r="L14" s="33" t="s">
        <v>43</v>
      </c>
      <c r="M14" s="35" t="s">
        <v>50</v>
      </c>
      <c r="N14" s="26" t="s">
        <v>44</v>
      </c>
      <c r="O14" s="57">
        <f>'[1]1.1.02'!O141</f>
        <v>5.59782E8</v>
      </c>
      <c r="P14" s="33" t="str">
        <f>'[1]1.1.02'!H16</f>
        <v>ADD/PAD/BKK</v>
      </c>
      <c r="Q14" s="33" t="s">
        <v>45</v>
      </c>
      <c r="R14" s="33" t="str">
        <f>R13</f>
        <v>Kaur Keuangan</v>
      </c>
      <c r="S14" s="10"/>
      <c r="T14" s="36"/>
      <c r="U14" s="36"/>
      <c r="V14" s="58">
        <f>'[1]1.1.02'!Q141</f>
        <v>5.06232E8</v>
      </c>
      <c r="W14" s="37"/>
      <c r="X14" s="37"/>
      <c r="Y14" s="37">
        <f>'[1]1.1.02'!R141</f>
        <v>4350000.0</v>
      </c>
      <c r="Z14" s="37"/>
      <c r="AA14" s="37"/>
      <c r="AB14" s="37">
        <f>'[1]1.1.02'!S141</f>
        <v>4.92E7</v>
      </c>
      <c r="AC14" s="37"/>
      <c r="AD14" s="38">
        <f t="shared" si="0"/>
        <v>5.59782E8</v>
      </c>
      <c r="AE14" s="54">
        <f t="shared" si="1"/>
        <v>0.0</v>
      </c>
    </row>
    <row r="15" spans="8:8" s="8" ht="51.75" customFormat="1" customHeight="1">
      <c r="A15" s="26"/>
      <c r="B15" s="55"/>
      <c r="C15" s="56"/>
      <c r="D15" s="55"/>
      <c r="E15" s="32" t="s">
        <v>51</v>
      </c>
      <c r="F15" s="35" t="s">
        <v>52</v>
      </c>
      <c r="G15" s="51">
        <v>0.0</v>
      </c>
      <c r="H15" s="26" t="s">
        <v>40</v>
      </c>
      <c r="I15" s="35" t="s">
        <v>53</v>
      </c>
      <c r="J15" s="52">
        <v>1.0</v>
      </c>
      <c r="K15" s="26" t="s">
        <v>54</v>
      </c>
      <c r="L15" s="33" t="s">
        <v>43</v>
      </c>
      <c r="M15" s="35" t="s">
        <v>54</v>
      </c>
      <c r="N15" s="26" t="s">
        <v>44</v>
      </c>
      <c r="O15" s="53">
        <f>'[1]1.1.03 '!O151</f>
        <v>2.52453888E7</v>
      </c>
      <c r="P15" s="26" t="str">
        <f>'[1]1.1.03 '!H16</f>
        <v>ADD</v>
      </c>
      <c r="Q15" s="33" t="s">
        <v>45</v>
      </c>
      <c r="R15" s="33" t="str">
        <f>R13</f>
        <v>Kaur Keuangan</v>
      </c>
      <c r="S15" s="10"/>
      <c r="T15" s="36"/>
      <c r="U15" s="36"/>
      <c r="V15" s="59">
        <f>'[1]1.1.03 '!O151</f>
        <v>2.52453888E7</v>
      </c>
      <c r="W15" s="37"/>
      <c r="X15" s="37"/>
      <c r="Y15" s="37"/>
      <c r="Z15" s="37"/>
      <c r="AA15" s="37"/>
      <c r="AB15" s="37"/>
      <c r="AC15" s="37"/>
      <c r="AD15" s="38">
        <f t="shared" si="0"/>
        <v>2.52453888E7</v>
      </c>
      <c r="AE15" s="54">
        <f t="shared" si="1"/>
        <v>0.0</v>
      </c>
    </row>
    <row r="16" spans="8:8" s="8" ht="56.25" customFormat="1" customHeight="1">
      <c r="A16" s="26"/>
      <c r="B16" s="26"/>
      <c r="C16" s="32"/>
      <c r="D16" s="26"/>
      <c r="E16" s="32" t="s">
        <v>55</v>
      </c>
      <c r="F16" s="35" t="s">
        <v>56</v>
      </c>
      <c r="G16" s="51">
        <v>0.0</v>
      </c>
      <c r="H16" s="26" t="s">
        <v>40</v>
      </c>
      <c r="I16" s="35" t="s">
        <v>57</v>
      </c>
      <c r="J16" s="52">
        <v>1.0</v>
      </c>
      <c r="K16" s="26" t="s">
        <v>54</v>
      </c>
      <c r="L16" s="33" t="s">
        <v>43</v>
      </c>
      <c r="M16" s="35" t="s">
        <v>54</v>
      </c>
      <c r="N16" s="26" t="s">
        <v>58</v>
      </c>
      <c r="O16" s="53">
        <f>'[1]1.1.04.,'!O252</f>
        <v>1.4694913804900026E8</v>
      </c>
      <c r="P16" s="33" t="str">
        <f>'[1]1.1.04.,'!H16</f>
        <v>ADD</v>
      </c>
      <c r="Q16" s="33" t="s">
        <v>45</v>
      </c>
      <c r="R16" s="33" t="s">
        <v>59</v>
      </c>
      <c r="S16" s="10"/>
      <c r="T16" s="37"/>
      <c r="U16" s="37"/>
      <c r="V16" s="37">
        <f>O16</f>
        <v>1.4694913804900026E8</v>
      </c>
      <c r="W16" s="37">
        <f>'[1]1.1.04.,'!T252</f>
        <v>0.0</v>
      </c>
      <c r="X16" s="60">
        <f>'[1]1.1.04.,'!U252</f>
        <v>0.0</v>
      </c>
      <c r="Y16" s="37">
        <f>'[1]1.1.04.,'!V252</f>
        <v>0.0</v>
      </c>
      <c r="Z16" s="37"/>
      <c r="AA16" s="37"/>
      <c r="AB16" s="37"/>
      <c r="AC16" s="37"/>
      <c r="AD16" s="38">
        <f t="shared" si="0"/>
        <v>1.4694913804900026E8</v>
      </c>
      <c r="AE16" s="54">
        <f t="shared" si="1"/>
        <v>0.0</v>
      </c>
    </row>
    <row r="17" spans="8:8" s="8" ht="22.5" customFormat="1">
      <c r="A17" s="26"/>
      <c r="B17" s="26"/>
      <c r="C17" s="32"/>
      <c r="D17" s="26"/>
      <c r="E17" s="32" t="s">
        <v>60</v>
      </c>
      <c r="F17" s="35" t="s">
        <v>61</v>
      </c>
      <c r="G17" s="51">
        <v>0.0</v>
      </c>
      <c r="H17" s="26" t="s">
        <v>40</v>
      </c>
      <c r="I17" s="35" t="s">
        <v>62</v>
      </c>
      <c r="J17" s="52">
        <v>1.0</v>
      </c>
      <c r="K17" s="26" t="s">
        <v>63</v>
      </c>
      <c r="L17" s="33" t="s">
        <v>43</v>
      </c>
      <c r="M17" s="35" t="s">
        <v>63</v>
      </c>
      <c r="N17" s="26" t="s">
        <v>44</v>
      </c>
      <c r="O17" s="53">
        <f>'[1]1.1.05'!O130</f>
        <v>5.605E7</v>
      </c>
      <c r="P17" s="26" t="str">
        <f>'[1]1.1.05'!H16</f>
        <v>ADD/PAD</v>
      </c>
      <c r="Q17" s="33" t="s">
        <v>45</v>
      </c>
      <c r="R17" s="33" t="str">
        <f>R13</f>
        <v>Kaur Keuangan</v>
      </c>
      <c r="S17" s="10"/>
      <c r="T17" s="37"/>
      <c r="U17" s="37"/>
      <c r="V17" s="37">
        <f>'[1]1.1.05'!R130</f>
        <v>5.34E7</v>
      </c>
      <c r="W17" s="37"/>
      <c r="X17" s="37"/>
      <c r="Y17" s="37">
        <f>'[1]1.1.05'!S130</f>
        <v>2650000.0</v>
      </c>
      <c r="Z17" s="37"/>
      <c r="AA17" s="37"/>
      <c r="AB17" s="37"/>
      <c r="AC17" s="37"/>
      <c r="AD17" s="38">
        <f t="shared" si="0"/>
        <v>5.605E7</v>
      </c>
      <c r="AE17" s="54">
        <f t="shared" si="1"/>
        <v>0.0</v>
      </c>
    </row>
    <row r="18" spans="8:8" s="8" ht="41.25" customFormat="1" customHeight="1">
      <c r="A18" s="26"/>
      <c r="B18" s="26"/>
      <c r="C18" s="32"/>
      <c r="D18" s="26"/>
      <c r="E18" s="32" t="s">
        <v>64</v>
      </c>
      <c r="F18" s="35" t="s">
        <v>65</v>
      </c>
      <c r="G18" s="51">
        <v>0.0</v>
      </c>
      <c r="H18" s="26" t="s">
        <v>40</v>
      </c>
      <c r="I18" s="35" t="s">
        <v>66</v>
      </c>
      <c r="J18" s="52">
        <v>1.0</v>
      </c>
      <c r="K18" s="26" t="s">
        <v>63</v>
      </c>
      <c r="L18" s="33" t="s">
        <v>43</v>
      </c>
      <c r="M18" s="35" t="s">
        <v>63</v>
      </c>
      <c r="N18" s="26" t="s">
        <v>58</v>
      </c>
      <c r="O18" s="53">
        <f>'[1]1.1.06'!O67</f>
        <v>5888500.0</v>
      </c>
      <c r="P18" s="26" t="str">
        <f>'[1]1.1.06'!H14</f>
        <v>ADD</v>
      </c>
      <c r="Q18" s="33" t="s">
        <v>45</v>
      </c>
      <c r="R18" s="33" t="s">
        <v>59</v>
      </c>
      <c r="S18" s="10"/>
      <c r="T18" s="37"/>
      <c r="U18" s="37"/>
      <c r="V18" s="60">
        <f>O18</f>
        <v>5888500.0</v>
      </c>
      <c r="W18" s="61"/>
      <c r="X18" s="37"/>
      <c r="Y18" s="37"/>
      <c r="Z18" s="37"/>
      <c r="AA18" s="37"/>
      <c r="AB18" s="37"/>
      <c r="AC18" s="37"/>
      <c r="AD18" s="38">
        <f t="shared" si="0"/>
        <v>5888500.0</v>
      </c>
      <c r="AE18" s="54">
        <f t="shared" si="1"/>
        <v>0.0</v>
      </c>
    </row>
    <row r="19" spans="8:8" s="8" ht="60.0" customFormat="1" customHeight="1">
      <c r="A19" s="26"/>
      <c r="B19" s="26"/>
      <c r="C19" s="32"/>
      <c r="D19" s="26"/>
      <c r="E19" s="32" t="s">
        <v>67</v>
      </c>
      <c r="F19" s="62" t="s">
        <v>68</v>
      </c>
      <c r="G19" s="51">
        <v>0.0</v>
      </c>
      <c r="H19" s="26" t="s">
        <v>40</v>
      </c>
      <c r="I19" s="35" t="s">
        <v>69</v>
      </c>
      <c r="J19" s="52">
        <v>1.0</v>
      </c>
      <c r="K19" s="26" t="s">
        <v>70</v>
      </c>
      <c r="L19" s="33" t="s">
        <v>43</v>
      </c>
      <c r="M19" s="35" t="s">
        <v>71</v>
      </c>
      <c r="N19" s="26" t="s">
        <v>58</v>
      </c>
      <c r="O19" s="53">
        <f>'[1]1.1.08'!O56</f>
        <v>3.032436E7</v>
      </c>
      <c r="P19" s="26" t="str">
        <f>'[1]1.1.08'!H14</f>
        <v>DD</v>
      </c>
      <c r="Q19" s="33" t="s">
        <v>45</v>
      </c>
      <c r="R19" s="33" t="s">
        <v>59</v>
      </c>
      <c r="S19" s="10"/>
      <c r="T19" s="37">
        <f>O19</f>
        <v>3.032436E7</v>
      </c>
      <c r="U19" s="37"/>
      <c r="V19" s="29"/>
      <c r="W19" s="37"/>
      <c r="X19" s="37"/>
      <c r="Y19" s="37"/>
      <c r="Z19" s="37"/>
      <c r="AA19" s="37"/>
      <c r="AB19" s="37"/>
      <c r="AC19" s="37"/>
      <c r="AD19" s="38">
        <f t="shared" si="0"/>
        <v>3.032436E7</v>
      </c>
      <c r="AE19" s="54"/>
    </row>
    <row r="20" spans="8:8" s="39" ht="58.5" customFormat="1" customHeight="1">
      <c r="A20" s="40"/>
      <c r="B20" s="40"/>
      <c r="C20" s="63" t="s">
        <v>72</v>
      </c>
      <c r="D20" s="64" t="s">
        <v>73</v>
      </c>
      <c r="E20" s="63"/>
      <c r="F20" s="64"/>
      <c r="G20" s="40"/>
      <c r="H20" s="65"/>
      <c r="I20" s="64"/>
      <c r="J20" s="64"/>
      <c r="K20" s="64"/>
      <c r="L20" s="66"/>
      <c r="M20" s="64"/>
      <c r="N20" s="40"/>
      <c r="O20" s="67">
        <f>SUM(O21:O23)</f>
        <v>1.0826284E9</v>
      </c>
      <c r="P20" s="40"/>
      <c r="Q20" s="40"/>
      <c r="R20" s="66"/>
      <c r="S20" s="46"/>
      <c r="T20" s="48"/>
      <c r="U20" s="48"/>
      <c r="V20" s="36"/>
      <c r="W20" s="47"/>
      <c r="X20" s="48"/>
      <c r="Y20" s="48"/>
      <c r="Z20" s="48"/>
      <c r="AA20" s="48"/>
      <c r="AB20" s="48"/>
      <c r="AC20" s="48"/>
      <c r="AD20" s="38">
        <f t="shared" si="0"/>
        <v>0.0</v>
      </c>
      <c r="AE20" s="68"/>
    </row>
    <row r="21" spans="8:8" s="8" ht="57.75" customFormat="1" customHeight="1">
      <c r="A21" s="26"/>
      <c r="B21" s="26"/>
      <c r="C21" s="26"/>
      <c r="D21" s="26"/>
      <c r="E21" s="50" t="s">
        <v>38</v>
      </c>
      <c r="F21" s="35" t="s">
        <v>74</v>
      </c>
      <c r="G21" s="69" t="s">
        <v>75</v>
      </c>
      <c r="H21" s="70">
        <v>0.08</v>
      </c>
      <c r="I21" s="35" t="s">
        <v>76</v>
      </c>
      <c r="J21" s="52">
        <v>1.0</v>
      </c>
      <c r="K21" s="26" t="s">
        <v>77</v>
      </c>
      <c r="L21" s="33" t="s">
        <v>43</v>
      </c>
      <c r="M21" s="35" t="s">
        <v>71</v>
      </c>
      <c r="N21" s="26" t="s">
        <v>58</v>
      </c>
      <c r="O21" s="53">
        <f>'[1]1.2.01 '!O56</f>
        <v>7.87694E7</v>
      </c>
      <c r="P21" s="26" t="str">
        <f>'[1]1.2.01 '!H14</f>
        <v>ADD</v>
      </c>
      <c r="Q21" s="33" t="s">
        <v>45</v>
      </c>
      <c r="R21" s="33" t="s">
        <v>59</v>
      </c>
      <c r="S21" s="10"/>
      <c r="T21" s="37"/>
      <c r="U21" s="37"/>
      <c r="V21" s="60">
        <f>O21</f>
        <v>7.87694E7</v>
      </c>
      <c r="W21" s="61"/>
      <c r="X21" s="37"/>
      <c r="Y21" s="37">
        <v>0.0</v>
      </c>
      <c r="Z21" s="37"/>
      <c r="AA21" s="37"/>
      <c r="AB21" s="37"/>
      <c r="AC21" s="37"/>
      <c r="AD21" s="38">
        <f t="shared" si="0"/>
        <v>7.87694E7</v>
      </c>
      <c r="AE21" s="54">
        <f>O21-AD21</f>
        <v>0.0</v>
      </c>
    </row>
    <row r="22" spans="8:8" s="8" ht="57.75" customFormat="1" customHeight="1">
      <c r="A22" s="26"/>
      <c r="B22" s="26"/>
      <c r="C22" s="26"/>
      <c r="D22" s="26"/>
      <c r="E22" s="50" t="s">
        <v>47</v>
      </c>
      <c r="F22" s="71" t="s">
        <v>78</v>
      </c>
      <c r="G22" s="69" t="s">
        <v>75</v>
      </c>
      <c r="H22" s="70">
        <v>0.08</v>
      </c>
      <c r="I22" s="35" t="s">
        <v>79</v>
      </c>
      <c r="J22" s="52">
        <v>1.0</v>
      </c>
      <c r="K22" s="26" t="s">
        <v>77</v>
      </c>
      <c r="L22" s="33" t="s">
        <v>43</v>
      </c>
      <c r="M22" s="35" t="s">
        <v>71</v>
      </c>
      <c r="N22" s="26" t="s">
        <v>58</v>
      </c>
      <c r="O22" s="53">
        <f>'[1]1.2.02'!O44</f>
        <v>3859000.0</v>
      </c>
      <c r="P22" s="26" t="str">
        <f>'[1]1.2.02'!H14</f>
        <v>BHP</v>
      </c>
      <c r="Q22" s="33" t="s">
        <v>45</v>
      </c>
      <c r="R22" s="33" t="s">
        <v>59</v>
      </c>
      <c r="S22" s="10"/>
      <c r="T22" s="37"/>
      <c r="U22" s="72"/>
      <c r="W22" s="37">
        <f>O22</f>
        <v>3859000.0</v>
      </c>
      <c r="X22" s="29"/>
      <c r="Y22" s="29"/>
      <c r="Z22" s="37"/>
      <c r="AA22" s="37"/>
      <c r="AB22" s="37"/>
      <c r="AC22" s="37"/>
      <c r="AD22" s="38">
        <f t="shared" si="0"/>
        <v>3859000.0</v>
      </c>
      <c r="AE22" s="54">
        <f>O22-AD22</f>
        <v>0.0</v>
      </c>
    </row>
    <row r="23" spans="8:8" s="8" ht="57.75" customFormat="1" customHeight="1">
      <c r="A23" s="26"/>
      <c r="B23" s="26"/>
      <c r="C23" s="26"/>
      <c r="D23" s="26"/>
      <c r="E23" s="50" t="s">
        <v>51</v>
      </c>
      <c r="F23" s="71" t="s">
        <v>80</v>
      </c>
      <c r="G23" s="69" t="s">
        <v>75</v>
      </c>
      <c r="H23" s="70">
        <v>0.0</v>
      </c>
      <c r="I23" s="35" t="s">
        <v>79</v>
      </c>
      <c r="J23" s="52">
        <v>2.0</v>
      </c>
      <c r="K23" s="26" t="s">
        <v>81</v>
      </c>
      <c r="L23" s="33" t="s">
        <v>43</v>
      </c>
      <c r="M23" s="35" t="s">
        <v>71</v>
      </c>
      <c r="N23" s="26" t="s">
        <v>82</v>
      </c>
      <c r="O23" s="53">
        <v>1.0E9</v>
      </c>
      <c r="P23" s="51">
        <v>0.0</v>
      </c>
      <c r="Q23" s="33" t="s">
        <v>45</v>
      </c>
      <c r="R23" s="33" t="str">
        <f>R158</f>
        <v>Kasi Kesra</v>
      </c>
      <c r="S23" s="10"/>
      <c r="T23" s="37"/>
      <c r="U23" s="37"/>
      <c r="V23" s="73">
        <v>0.0</v>
      </c>
      <c r="W23" s="29"/>
      <c r="X23" s="29"/>
      <c r="Y23" s="37"/>
      <c r="Z23" s="37"/>
      <c r="AA23" s="37"/>
      <c r="AB23" s="37"/>
      <c r="AC23" s="37">
        <f>O23</f>
        <v>1.0E9</v>
      </c>
      <c r="AD23" s="38">
        <f t="shared" si="0"/>
        <v>1.0E9</v>
      </c>
      <c r="AE23" s="54">
        <f>O23-AD23</f>
        <v>0.0</v>
      </c>
    </row>
    <row r="24" spans="8:8" s="74" ht="69.75" customFormat="1" customHeight="1">
      <c r="A24" s="41"/>
      <c r="B24" s="41"/>
      <c r="C24" s="63" t="s">
        <v>83</v>
      </c>
      <c r="D24" s="64" t="s">
        <v>84</v>
      </c>
      <c r="E24" s="75"/>
      <c r="F24" s="64"/>
      <c r="G24" s="41"/>
      <c r="H24" s="70"/>
      <c r="I24" s="64"/>
      <c r="J24" s="64"/>
      <c r="K24" s="40"/>
      <c r="L24" s="66"/>
      <c r="M24" s="43"/>
      <c r="N24" s="40"/>
      <c r="O24" s="67">
        <f>SUM(O25:O28)</f>
        <v>7.130025E7</v>
      </c>
      <c r="P24" s="41"/>
      <c r="Q24" s="41"/>
      <c r="R24" s="45"/>
      <c r="S24" s="76"/>
      <c r="T24" s="77"/>
      <c r="U24" s="77"/>
      <c r="V24" s="77"/>
      <c r="W24" s="78"/>
      <c r="X24" s="77"/>
      <c r="Y24" s="77"/>
      <c r="Z24" s="77"/>
      <c r="AA24" s="77"/>
      <c r="AB24" s="77"/>
      <c r="AC24" s="77"/>
      <c r="AD24" s="38">
        <f t="shared" si="0"/>
        <v>0.0</v>
      </c>
      <c r="AE24" s="79"/>
    </row>
    <row r="25" spans="8:8" s="8" ht="40.5" customFormat="1" customHeight="1">
      <c r="A25" s="26"/>
      <c r="B25" s="26"/>
      <c r="C25" s="32"/>
      <c r="D25" s="26"/>
      <c r="E25" s="50" t="s">
        <v>47</v>
      </c>
      <c r="F25" s="35" t="s">
        <v>85</v>
      </c>
      <c r="G25" s="26"/>
      <c r="H25" s="70"/>
      <c r="I25" s="35"/>
      <c r="J25" s="35"/>
      <c r="K25" s="26"/>
      <c r="L25" s="33"/>
      <c r="M25" s="35"/>
      <c r="N25" s="26"/>
      <c r="O25" s="53"/>
      <c r="P25" s="26"/>
      <c r="Q25" s="33"/>
      <c r="R25" s="33"/>
      <c r="S25" s="10"/>
      <c r="T25" s="37"/>
      <c r="U25" s="37"/>
      <c r="V25" s="37"/>
      <c r="W25" s="36"/>
      <c r="X25" s="37"/>
      <c r="Y25" s="37"/>
      <c r="Z25" s="37"/>
      <c r="AA25" s="37"/>
      <c r="AB25" s="37"/>
      <c r="AC25" s="37"/>
      <c r="AD25" s="38">
        <f t="shared" si="0"/>
        <v>0.0</v>
      </c>
      <c r="AE25" s="54">
        <f>O25-AD25</f>
        <v>0.0</v>
      </c>
    </row>
    <row r="26" spans="8:8" s="8" ht="48.75" customFormat="1" customHeight="1">
      <c r="A26" s="26"/>
      <c r="B26" s="26"/>
      <c r="C26" s="32"/>
      <c r="D26" s="26"/>
      <c r="E26" s="50" t="s">
        <v>86</v>
      </c>
      <c r="F26" s="35" t="s">
        <v>87</v>
      </c>
      <c r="G26" s="26" t="s">
        <v>88</v>
      </c>
      <c r="H26" s="70">
        <v>0.24</v>
      </c>
      <c r="I26" s="35" t="s">
        <v>89</v>
      </c>
      <c r="J26" s="52">
        <v>1.0</v>
      </c>
      <c r="K26" s="26" t="s">
        <v>42</v>
      </c>
      <c r="L26" s="33" t="s">
        <v>43</v>
      </c>
      <c r="M26" s="35" t="s">
        <v>71</v>
      </c>
      <c r="N26" s="26" t="s">
        <v>44</v>
      </c>
      <c r="O26" s="53">
        <f>'[1]1.3.02. '!O67</f>
        <v>5.435025E7</v>
      </c>
      <c r="P26" s="26" t="str">
        <f>'[1]1.3.02. '!H14</f>
        <v>ADD/DD</v>
      </c>
      <c r="Q26" s="33" t="s">
        <v>45</v>
      </c>
      <c r="R26" s="33" t="s">
        <v>90</v>
      </c>
      <c r="S26" s="10"/>
      <c r="T26" s="37">
        <f>'[1]1.3.02. '!O42</f>
        <v>2.370025E7</v>
      </c>
      <c r="U26" s="37"/>
      <c r="V26" s="37">
        <f>'[1]1.3.02. '!O30</f>
        <v>3.065E7</v>
      </c>
      <c r="W26" s="37"/>
      <c r="X26" s="37"/>
      <c r="Y26" s="37"/>
      <c r="Z26" s="37"/>
      <c r="AA26" s="37"/>
      <c r="AB26" s="29"/>
      <c r="AC26" s="29"/>
      <c r="AD26" s="38">
        <f t="shared" si="0"/>
        <v>5.435025E7</v>
      </c>
      <c r="AE26" s="54">
        <f>O26-AD26</f>
        <v>0.0</v>
      </c>
    </row>
    <row r="27" spans="8:8" s="8" ht="56.25" customFormat="1">
      <c r="A27" s="26"/>
      <c r="B27" s="26"/>
      <c r="C27" s="32"/>
      <c r="D27" s="26"/>
      <c r="E27" s="50" t="s">
        <v>51</v>
      </c>
      <c r="F27" s="71" t="s">
        <v>91</v>
      </c>
      <c r="G27" s="51">
        <v>0.0</v>
      </c>
      <c r="H27" s="70">
        <v>0.0</v>
      </c>
      <c r="I27" s="35" t="s">
        <v>92</v>
      </c>
      <c r="J27" s="52">
        <v>1.0</v>
      </c>
      <c r="K27" s="26" t="s">
        <v>93</v>
      </c>
      <c r="L27" s="33" t="s">
        <v>43</v>
      </c>
      <c r="M27" s="35" t="s">
        <v>71</v>
      </c>
      <c r="N27" s="26" t="s">
        <v>94</v>
      </c>
      <c r="O27" s="53">
        <f>'[1]1.3.03. arsip'!O45</f>
        <v>2300000.0</v>
      </c>
      <c r="P27" s="26" t="str">
        <f>'[1]1.3.03. arsip'!H14</f>
        <v>BHP</v>
      </c>
      <c r="Q27" s="33" t="s">
        <v>45</v>
      </c>
      <c r="R27" s="33" t="s">
        <v>59</v>
      </c>
      <c r="S27" s="10"/>
      <c r="T27" s="37"/>
      <c r="U27" s="72"/>
      <c r="W27" s="37">
        <f>O27</f>
        <v>2300000.0</v>
      </c>
      <c r="X27" s="61"/>
      <c r="Y27" s="37"/>
      <c r="Z27" s="37"/>
      <c r="AA27" s="37"/>
      <c r="AB27" s="29"/>
      <c r="AC27" s="29"/>
      <c r="AD27" s="38">
        <f t="shared" si="0"/>
        <v>2300000.0</v>
      </c>
      <c r="AE27" s="54">
        <f>O27-AD27</f>
        <v>0.0</v>
      </c>
    </row>
    <row r="28" spans="8:8" s="8" ht="52.5" customFormat="1" customHeight="1">
      <c r="A28" s="26"/>
      <c r="B28" s="26"/>
      <c r="C28" s="32"/>
      <c r="D28" s="26"/>
      <c r="E28" s="50" t="s">
        <v>60</v>
      </c>
      <c r="F28" s="80" t="s">
        <v>95</v>
      </c>
      <c r="G28" s="26" t="s">
        <v>88</v>
      </c>
      <c r="H28" s="70">
        <v>0.0</v>
      </c>
      <c r="I28" s="35" t="s">
        <v>96</v>
      </c>
      <c r="J28" s="52">
        <v>1.0</v>
      </c>
      <c r="K28" s="26" t="s">
        <v>97</v>
      </c>
      <c r="L28" s="33" t="s">
        <v>43</v>
      </c>
      <c r="M28" s="35" t="s">
        <v>71</v>
      </c>
      <c r="N28" s="26" t="s">
        <v>44</v>
      </c>
      <c r="O28" s="53">
        <f>'[1]1.3.05'!O44</f>
        <v>1.465E7</v>
      </c>
      <c r="P28" s="26" t="str">
        <f>'[1]1.3.05'!H14</f>
        <v>BHP</v>
      </c>
      <c r="Q28" s="33" t="s">
        <v>45</v>
      </c>
      <c r="R28" s="33" t="s">
        <v>98</v>
      </c>
      <c r="S28" s="10"/>
      <c r="T28" s="37"/>
      <c r="U28" s="72"/>
      <c r="W28" s="60">
        <f>O28</f>
        <v>1.465E7</v>
      </c>
      <c r="X28" s="37"/>
      <c r="Y28" s="37"/>
      <c r="Z28" s="37"/>
      <c r="AA28" s="37"/>
      <c r="AB28" s="37"/>
      <c r="AC28" s="37"/>
      <c r="AD28" s="38">
        <f t="shared" si="0"/>
        <v>1.465E7</v>
      </c>
      <c r="AE28" s="54">
        <f>O28-AD28</f>
        <v>0.0</v>
      </c>
    </row>
    <row r="29" spans="8:8" s="74" ht="60.0" customFormat="1" customHeight="1">
      <c r="A29" s="41"/>
      <c r="B29" s="41"/>
      <c r="C29" s="81" t="s">
        <v>99</v>
      </c>
      <c r="D29" s="64" t="s">
        <v>100</v>
      </c>
      <c r="E29" s="75"/>
      <c r="F29" s="82"/>
      <c r="G29" s="41"/>
      <c r="H29" s="70"/>
      <c r="I29" s="82"/>
      <c r="J29" s="82"/>
      <c r="K29" s="40"/>
      <c r="L29" s="66"/>
      <c r="M29" s="43"/>
      <c r="N29" s="40"/>
      <c r="O29" s="67">
        <f>SUM(O30:O38)</f>
        <v>6.5526E7</v>
      </c>
      <c r="P29" s="40"/>
      <c r="Q29" s="40"/>
      <c r="R29" s="66"/>
      <c r="S29" s="76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38">
        <f t="shared" si="0"/>
        <v>0.0</v>
      </c>
      <c r="AE29" s="54"/>
    </row>
    <row r="30" spans="8:8" s="83" ht="70.5" customFormat="1" customHeight="1">
      <c r="A30" s="84"/>
      <c r="B30" s="84"/>
      <c r="C30" s="84"/>
      <c r="D30" s="84"/>
      <c r="E30" s="85" t="s">
        <v>38</v>
      </c>
      <c r="F30" s="86" t="s">
        <v>101</v>
      </c>
      <c r="G30" s="87" t="s">
        <v>102</v>
      </c>
      <c r="H30" s="88">
        <v>0.37</v>
      </c>
      <c r="I30" s="80" t="s">
        <v>103</v>
      </c>
      <c r="J30" s="89">
        <v>1.0</v>
      </c>
      <c r="K30" s="90" t="s">
        <v>104</v>
      </c>
      <c r="L30" s="87" t="s">
        <v>43</v>
      </c>
      <c r="M30" s="86" t="s">
        <v>71</v>
      </c>
      <c r="N30" s="90" t="s">
        <v>105</v>
      </c>
      <c r="O30" s="91">
        <f>'[1]1.4.01 '!O59</f>
        <v>3.64E7</v>
      </c>
      <c r="P30" s="90" t="str">
        <f>'[1]1.4.01 '!H14</f>
        <v>ADD</v>
      </c>
      <c r="Q30" s="87" t="s">
        <v>45</v>
      </c>
      <c r="R30" s="87" t="s">
        <v>98</v>
      </c>
      <c r="S30" s="12"/>
      <c r="T30" s="37"/>
      <c r="U30" s="37"/>
      <c r="V30" s="37">
        <f>O30</f>
        <v>3.64E7</v>
      </c>
      <c r="W30" s="92"/>
      <c r="X30" s="93"/>
      <c r="Y30" s="94"/>
      <c r="Z30" s="94"/>
      <c r="AA30" s="94"/>
      <c r="AB30" s="94"/>
      <c r="AC30" s="94"/>
      <c r="AD30" s="38">
        <f t="shared" si="0"/>
        <v>3.64E7</v>
      </c>
      <c r="AE30" s="95">
        <f t="shared" si="2" ref="AE30:AE37">O30-AD30</f>
        <v>0.0</v>
      </c>
    </row>
    <row r="31" spans="8:8" s="8" ht="96.75" customFormat="1" customHeight="1">
      <c r="A31" s="26"/>
      <c r="B31" s="26"/>
      <c r="C31" s="26"/>
      <c r="D31" s="26"/>
      <c r="E31" s="50" t="s">
        <v>47</v>
      </c>
      <c r="F31" s="80" t="s">
        <v>106</v>
      </c>
      <c r="G31" s="87"/>
      <c r="H31" s="70">
        <v>0.8</v>
      </c>
      <c r="I31" s="80" t="s">
        <v>107</v>
      </c>
      <c r="J31" s="52">
        <v>1.0</v>
      </c>
      <c r="K31" s="26" t="s">
        <v>108</v>
      </c>
      <c r="L31" s="33" t="s">
        <v>43</v>
      </c>
      <c r="M31" s="35" t="s">
        <v>71</v>
      </c>
      <c r="N31" s="90" t="s">
        <v>109</v>
      </c>
      <c r="O31" s="96">
        <f>'[1]1.4.02 '!O53</f>
        <v>3100000.0</v>
      </c>
      <c r="P31" s="90" t="str">
        <f>'[1]1.4.02 '!H14</f>
        <v>PAD</v>
      </c>
      <c r="Q31" s="33" t="s">
        <v>45</v>
      </c>
      <c r="R31" s="33" t="s">
        <v>90</v>
      </c>
      <c r="S31" s="10"/>
      <c r="T31" s="37"/>
      <c r="U31" s="72"/>
      <c r="X31" s="61"/>
      <c r="Y31" s="37">
        <f>O31</f>
        <v>3100000.0</v>
      </c>
      <c r="AA31" s="37"/>
      <c r="AB31" s="37"/>
      <c r="AC31" s="37"/>
      <c r="AD31" s="38">
        <f t="shared" si="0"/>
        <v>3100000.0</v>
      </c>
      <c r="AE31" s="54">
        <f t="shared" si="2"/>
        <v>0.0</v>
      </c>
    </row>
    <row r="32" spans="8:8" s="8" ht="52.5" customFormat="1" customHeight="1">
      <c r="A32" s="26"/>
      <c r="B32" s="26"/>
      <c r="C32" s="32"/>
      <c r="D32" s="26"/>
      <c r="E32" s="50" t="s">
        <v>51</v>
      </c>
      <c r="F32" s="80" t="s">
        <v>110</v>
      </c>
      <c r="G32" s="87" t="s">
        <v>102</v>
      </c>
      <c r="H32" s="70">
        <v>0.5</v>
      </c>
      <c r="I32" s="80" t="s">
        <v>111</v>
      </c>
      <c r="J32" s="52">
        <v>1.0</v>
      </c>
      <c r="K32" s="26" t="s">
        <v>108</v>
      </c>
      <c r="L32" s="33" t="s">
        <v>43</v>
      </c>
      <c r="M32" s="35" t="s">
        <v>71</v>
      </c>
      <c r="N32" s="90" t="s">
        <v>112</v>
      </c>
      <c r="O32" s="96">
        <f>'[1]1.4.03 '!O70</f>
        <v>7400000.0</v>
      </c>
      <c r="P32" s="90" t="str">
        <f>'[1]1.4.03 '!H14</f>
        <v>PAD</v>
      </c>
      <c r="Q32" s="33" t="s">
        <v>45</v>
      </c>
      <c r="R32" s="33" t="s">
        <v>98</v>
      </c>
      <c r="S32" s="10"/>
      <c r="T32" s="37"/>
      <c r="U32" s="72"/>
      <c r="W32" s="61"/>
      <c r="X32" s="29"/>
      <c r="Y32" s="37">
        <f>O32</f>
        <v>7400000.0</v>
      </c>
      <c r="Z32" s="37"/>
      <c r="AA32" s="37"/>
      <c r="AB32" s="37"/>
      <c r="AC32" s="37"/>
      <c r="AD32" s="38">
        <f t="shared" si="0"/>
        <v>7400000.0</v>
      </c>
      <c r="AE32" s="54">
        <f t="shared" si="2"/>
        <v>0.0</v>
      </c>
    </row>
    <row r="33" spans="8:8" s="8" ht="51.75" customFormat="1" customHeight="1">
      <c r="A33" s="26"/>
      <c r="B33" s="26"/>
      <c r="C33" s="32"/>
      <c r="D33" s="26"/>
      <c r="E33" s="50" t="s">
        <v>60</v>
      </c>
      <c r="F33" s="35" t="s">
        <v>113</v>
      </c>
      <c r="G33" s="87" t="s">
        <v>102</v>
      </c>
      <c r="H33" s="70">
        <v>0.5</v>
      </c>
      <c r="I33" s="35" t="s">
        <v>114</v>
      </c>
      <c r="J33" s="52">
        <v>1.0</v>
      </c>
      <c r="K33" s="97" t="s">
        <v>115</v>
      </c>
      <c r="L33" s="33" t="s">
        <v>43</v>
      </c>
      <c r="M33" s="35" t="s">
        <v>71</v>
      </c>
      <c r="N33" s="26" t="s">
        <v>44</v>
      </c>
      <c r="O33" s="53">
        <f>'[1]1.4.05 '!O44</f>
        <v>3800000.0</v>
      </c>
      <c r="P33" s="26" t="str">
        <f>'[1]1.4.05 '!H14</f>
        <v>BHP</v>
      </c>
      <c r="Q33" s="33" t="s">
        <v>45</v>
      </c>
      <c r="R33" s="33" t="s">
        <v>59</v>
      </c>
      <c r="S33" s="10"/>
      <c r="T33" s="37"/>
      <c r="U33" s="72"/>
      <c r="W33" s="37">
        <f>O33</f>
        <v>3800000.0</v>
      </c>
      <c r="X33" s="37"/>
      <c r="Y33" s="37"/>
      <c r="Z33" s="37"/>
      <c r="AA33" s="37"/>
      <c r="AB33" s="37"/>
      <c r="AC33" s="37"/>
      <c r="AD33" s="38">
        <f t="shared" si="0"/>
        <v>3800000.0</v>
      </c>
      <c r="AE33" s="54">
        <f t="shared" si="2"/>
        <v>0.0</v>
      </c>
    </row>
    <row r="34" spans="8:8" s="8" ht="49.5" customFormat="1" customHeight="1">
      <c r="A34" s="26"/>
      <c r="B34" s="26"/>
      <c r="C34" s="32"/>
      <c r="D34" s="26"/>
      <c r="E34" s="50" t="s">
        <v>64</v>
      </c>
      <c r="F34" s="35" t="s">
        <v>116</v>
      </c>
      <c r="G34" s="87" t="s">
        <v>102</v>
      </c>
      <c r="H34" s="70">
        <v>0.0</v>
      </c>
      <c r="I34" s="35" t="s">
        <v>117</v>
      </c>
      <c r="J34" s="52">
        <v>1.0</v>
      </c>
      <c r="K34" s="26" t="s">
        <v>118</v>
      </c>
      <c r="L34" s="33" t="s">
        <v>43</v>
      </c>
      <c r="M34" s="35" t="s">
        <v>71</v>
      </c>
      <c r="N34" s="26" t="s">
        <v>119</v>
      </c>
      <c r="O34" s="53">
        <f>'[1]1.4.06 '!O40</f>
        <v>1500000.0</v>
      </c>
      <c r="P34" s="26" t="str">
        <f>'[1]1.4.06 '!H14</f>
        <v>BHP</v>
      </c>
      <c r="Q34" s="33" t="s">
        <v>45</v>
      </c>
      <c r="R34" s="33" t="s">
        <v>90</v>
      </c>
      <c r="S34" s="10"/>
      <c r="T34" s="37"/>
      <c r="U34" s="72"/>
      <c r="W34" s="60">
        <f>O34</f>
        <v>1500000.0</v>
      </c>
      <c r="X34" s="37"/>
      <c r="Z34" s="37"/>
      <c r="AA34" s="37"/>
      <c r="AB34" s="37"/>
      <c r="AC34" s="37"/>
      <c r="AD34" s="38">
        <f t="shared" si="0"/>
        <v>1500000.0</v>
      </c>
      <c r="AE34" s="54">
        <f t="shared" si="2"/>
        <v>0.0</v>
      </c>
    </row>
    <row r="35" spans="8:8" s="8" ht="135.0" customFormat="1" customHeight="1">
      <c r="A35" s="26"/>
      <c r="B35" s="26"/>
      <c r="C35" s="32"/>
      <c r="D35" s="26"/>
      <c r="E35" s="50" t="s">
        <v>120</v>
      </c>
      <c r="F35" s="80" t="s">
        <v>121</v>
      </c>
      <c r="G35" s="87" t="s">
        <v>102</v>
      </c>
      <c r="H35" s="70">
        <v>1.0</v>
      </c>
      <c r="I35" s="80" t="s">
        <v>122</v>
      </c>
      <c r="J35" s="52">
        <v>1.0</v>
      </c>
      <c r="K35" s="26" t="s">
        <v>118</v>
      </c>
      <c r="L35" s="33" t="s">
        <v>43</v>
      </c>
      <c r="M35" s="35" t="s">
        <v>71</v>
      </c>
      <c r="N35" s="26" t="s">
        <v>105</v>
      </c>
      <c r="O35" s="53">
        <f>'[1]1.4.07 '!O46</f>
        <v>4100000.0</v>
      </c>
      <c r="P35" s="26" t="str">
        <f>'[1]1.4.07 '!H14</f>
        <v>ADD</v>
      </c>
      <c r="Q35" s="33" t="s">
        <v>45</v>
      </c>
      <c r="R35" s="33" t="str">
        <f>R32</f>
        <v>Kaur Perencanaan</v>
      </c>
      <c r="S35" s="10"/>
      <c r="T35" s="37"/>
      <c r="U35" s="37"/>
      <c r="V35" s="37">
        <f>O35</f>
        <v>4100000.0</v>
      </c>
      <c r="W35" s="61"/>
      <c r="X35" s="37"/>
      <c r="Z35" s="37"/>
      <c r="AA35" s="37"/>
      <c r="AB35" s="37"/>
      <c r="AC35" s="37"/>
      <c r="AD35" s="38">
        <f t="shared" si="0"/>
        <v>4100000.0</v>
      </c>
      <c r="AE35" s="54">
        <f t="shared" si="2"/>
        <v>0.0</v>
      </c>
    </row>
    <row r="36" spans="8:8" s="8" ht="42.0" customFormat="1" customHeight="1">
      <c r="A36" s="26"/>
      <c r="B36" s="26"/>
      <c r="C36" s="32"/>
      <c r="D36" s="26"/>
      <c r="E36" s="50" t="s">
        <v>67</v>
      </c>
      <c r="F36" s="35" t="s">
        <v>123</v>
      </c>
      <c r="G36" s="87" t="s">
        <v>102</v>
      </c>
      <c r="H36" s="70">
        <v>0.0</v>
      </c>
      <c r="I36" s="35" t="s">
        <v>124</v>
      </c>
      <c r="J36" s="52">
        <v>1.0</v>
      </c>
      <c r="K36" s="26" t="s">
        <v>125</v>
      </c>
      <c r="L36" s="33" t="s">
        <v>43</v>
      </c>
      <c r="M36" s="35" t="s">
        <v>71</v>
      </c>
      <c r="N36" s="26" t="s">
        <v>44</v>
      </c>
      <c r="O36" s="53">
        <f>'[1]1.4.08 '!O41</f>
        <v>4500000.0</v>
      </c>
      <c r="P36" s="57" t="str">
        <f>'[1]1.4.08 '!H14</f>
        <v>BHP</v>
      </c>
      <c r="Q36" s="33" t="s">
        <v>45</v>
      </c>
      <c r="R36" s="33" t="s">
        <v>90</v>
      </c>
      <c r="S36" s="10"/>
      <c r="T36" s="37"/>
      <c r="U36" s="37"/>
      <c r="V36" s="37"/>
      <c r="W36" s="37">
        <f>O36</f>
        <v>4500000.0</v>
      </c>
      <c r="X36" s="37"/>
      <c r="Y36" s="37"/>
      <c r="Z36" s="37"/>
      <c r="AA36" s="37"/>
      <c r="AB36" s="37"/>
      <c r="AC36" s="37"/>
      <c r="AD36" s="38">
        <f t="shared" si="0"/>
        <v>4500000.0</v>
      </c>
      <c r="AE36" s="54">
        <f t="shared" si="2"/>
        <v>0.0</v>
      </c>
    </row>
    <row r="37" spans="8:8" s="8" ht="106.5" customFormat="1" customHeight="1">
      <c r="A37" s="26"/>
      <c r="B37" s="26"/>
      <c r="C37" s="32"/>
      <c r="D37" s="26"/>
      <c r="E37" s="50" t="s">
        <v>126</v>
      </c>
      <c r="F37" s="80" t="s">
        <v>127</v>
      </c>
      <c r="G37" s="87" t="s">
        <v>102</v>
      </c>
      <c r="H37" s="70">
        <v>0.0</v>
      </c>
      <c r="I37" s="80" t="s">
        <v>127</v>
      </c>
      <c r="J37" s="52">
        <v>1.0</v>
      </c>
      <c r="K37" s="26" t="s">
        <v>125</v>
      </c>
      <c r="L37" s="33" t="s">
        <v>43</v>
      </c>
      <c r="M37" s="35" t="s">
        <v>71</v>
      </c>
      <c r="N37" s="26" t="s">
        <v>44</v>
      </c>
      <c r="O37" s="53">
        <f>'[1]1.4.09 '!O39</f>
        <v>2000000.0</v>
      </c>
      <c r="P37" s="26" t="str">
        <f>'[1]1.4.09 '!H14</f>
        <v>BHP</v>
      </c>
      <c r="Q37" s="33" t="s">
        <v>45</v>
      </c>
      <c r="R37" s="33" t="str">
        <f>R36</f>
        <v>Kasi Pemerintahan</v>
      </c>
      <c r="S37" s="10"/>
      <c r="T37" s="37"/>
      <c r="U37" s="37"/>
      <c r="V37" s="37"/>
      <c r="W37" s="37">
        <f>O37</f>
        <v>2000000.0</v>
      </c>
      <c r="X37" s="61"/>
      <c r="Y37" s="37"/>
      <c r="Z37" s="29"/>
      <c r="AA37" s="37"/>
      <c r="AB37" s="37"/>
      <c r="AC37" s="37"/>
      <c r="AD37" s="38">
        <f t="shared" si="0"/>
        <v>2000000.0</v>
      </c>
      <c r="AE37" s="54">
        <f t="shared" si="2"/>
        <v>0.0</v>
      </c>
    </row>
    <row r="38" spans="8:8" s="8" ht="99.75" customFormat="1" customHeight="1">
      <c r="A38" s="26"/>
      <c r="B38" s="26"/>
      <c r="C38" s="32"/>
      <c r="D38" s="26"/>
      <c r="E38" s="50" t="s">
        <v>128</v>
      </c>
      <c r="F38" s="71" t="s">
        <v>129</v>
      </c>
      <c r="G38" s="87" t="s">
        <v>102</v>
      </c>
      <c r="H38" s="70">
        <v>0.0</v>
      </c>
      <c r="I38" s="80" t="s">
        <v>127</v>
      </c>
      <c r="J38" s="52">
        <v>1.0</v>
      </c>
      <c r="K38" s="26" t="s">
        <v>125</v>
      </c>
      <c r="L38" s="33" t="s">
        <v>43</v>
      </c>
      <c r="M38" s="35" t="s">
        <v>71</v>
      </c>
      <c r="N38" s="26" t="s">
        <v>130</v>
      </c>
      <c r="O38" s="53">
        <f>'[1]1.4.11. Lomba Desa'!O45</f>
        <v>2726000.0</v>
      </c>
      <c r="P38" s="26" t="str">
        <f>'[1]1.4.11. Lomba Desa'!H14</f>
        <v>BHP</v>
      </c>
      <c r="Q38" s="33" t="s">
        <v>45</v>
      </c>
      <c r="R38" s="33" t="str">
        <f>R37</f>
        <v>Kasi Pemerintahan</v>
      </c>
      <c r="S38" s="10"/>
      <c r="T38" s="37"/>
      <c r="U38" s="37"/>
      <c r="V38" s="37"/>
      <c r="W38" s="37">
        <f>O38</f>
        <v>2726000.0</v>
      </c>
      <c r="X38" s="61"/>
      <c r="Y38" s="37"/>
      <c r="Z38" s="29"/>
      <c r="AA38" s="37"/>
      <c r="AB38" s="37"/>
      <c r="AC38" s="37"/>
      <c r="AD38" s="38">
        <f t="shared" si="0"/>
        <v>2726000.0</v>
      </c>
      <c r="AE38" s="54"/>
    </row>
    <row r="39" spans="8:8" s="74" ht="24.0" customFormat="1" customHeight="1">
      <c r="A39" s="40"/>
      <c r="B39" s="40"/>
      <c r="C39" s="63" t="s">
        <v>131</v>
      </c>
      <c r="D39" s="40" t="s">
        <v>132</v>
      </c>
      <c r="E39" s="63"/>
      <c r="F39" s="64"/>
      <c r="G39" s="41"/>
      <c r="H39" s="70"/>
      <c r="I39" s="64"/>
      <c r="J39" s="64"/>
      <c r="K39" s="40"/>
      <c r="L39" s="66"/>
      <c r="M39" s="43"/>
      <c r="N39" s="40"/>
      <c r="O39" s="67">
        <f>SUM(O40:O41)</f>
        <v>1.3275E7</v>
      </c>
      <c r="P39" s="40"/>
      <c r="Q39" s="66"/>
      <c r="R39" s="66"/>
      <c r="S39" s="46"/>
      <c r="T39" s="48"/>
      <c r="U39" s="48"/>
      <c r="V39" s="48"/>
      <c r="W39" s="48"/>
      <c r="X39" s="77"/>
      <c r="Y39" s="77"/>
      <c r="Z39" s="77"/>
      <c r="AA39" s="77"/>
      <c r="AB39" s="77"/>
      <c r="AC39" s="77"/>
      <c r="AD39" s="38">
        <f t="shared" si="0"/>
        <v>0.0</v>
      </c>
      <c r="AE39" s="79"/>
    </row>
    <row r="40" spans="8:8" s="8" ht="33.75" customFormat="1">
      <c r="A40" s="26"/>
      <c r="B40" s="26"/>
      <c r="C40" s="32"/>
      <c r="D40" s="26"/>
      <c r="E40" s="32" t="s">
        <v>38</v>
      </c>
      <c r="F40" s="35" t="s">
        <v>133</v>
      </c>
      <c r="G40" s="51" t="s">
        <v>134</v>
      </c>
      <c r="H40" s="70">
        <v>0.0</v>
      </c>
      <c r="I40" s="35" t="s">
        <v>135</v>
      </c>
      <c r="J40" s="52">
        <v>1.0</v>
      </c>
      <c r="K40" s="26" t="s">
        <v>125</v>
      </c>
      <c r="L40" s="33" t="s">
        <v>43</v>
      </c>
      <c r="M40" s="35" t="s">
        <v>71</v>
      </c>
      <c r="N40" s="26" t="s">
        <v>136</v>
      </c>
      <c r="O40" s="53">
        <f>'[1]1.5.01  '!O37</f>
        <v>6000000.0</v>
      </c>
      <c r="P40" s="33" t="str">
        <f>'[1]1.5.01  '!H14</f>
        <v>BHP</v>
      </c>
      <c r="Q40" s="33" t="s">
        <v>45</v>
      </c>
      <c r="R40" s="33" t="s">
        <v>90</v>
      </c>
      <c r="S40" s="10"/>
      <c r="T40" s="37"/>
      <c r="U40" s="37"/>
      <c r="V40" s="37"/>
      <c r="W40" s="60">
        <f>O40</f>
        <v>6000000.0</v>
      </c>
      <c r="X40" s="37"/>
      <c r="Y40" s="37"/>
      <c r="Z40" s="37"/>
      <c r="AA40" s="37"/>
      <c r="AB40" s="37"/>
      <c r="AC40" s="37"/>
      <c r="AD40" s="38">
        <f t="shared" si="0"/>
        <v>6000000.0</v>
      </c>
      <c r="AE40" s="54">
        <f>O40-AD40</f>
        <v>0.0</v>
      </c>
    </row>
    <row r="41" spans="8:8" s="8" ht="50.25" customFormat="1" customHeight="1">
      <c r="A41" s="26"/>
      <c r="B41" s="26"/>
      <c r="C41" s="32"/>
      <c r="D41" s="26"/>
      <c r="E41" s="32" t="s">
        <v>64</v>
      </c>
      <c r="F41" s="80" t="s">
        <v>137</v>
      </c>
      <c r="G41" s="51" t="s">
        <v>134</v>
      </c>
      <c r="H41" s="70">
        <v>0.0</v>
      </c>
      <c r="I41" s="80" t="s">
        <v>137</v>
      </c>
      <c r="J41" s="52">
        <v>1.0</v>
      </c>
      <c r="K41" s="26" t="s">
        <v>125</v>
      </c>
      <c r="L41" s="33" t="s">
        <v>43</v>
      </c>
      <c r="M41" s="35" t="s">
        <v>71</v>
      </c>
      <c r="N41" s="26" t="s">
        <v>138</v>
      </c>
      <c r="O41" s="98">
        <f>'[1]1.5.06  '!O50</f>
        <v>7275000.0</v>
      </c>
      <c r="P41" s="26" t="str">
        <f>'[1]1.5.06  '!H14</f>
        <v>BHP</v>
      </c>
      <c r="Q41" s="33" t="s">
        <v>45</v>
      </c>
      <c r="R41" s="33" t="s">
        <v>90</v>
      </c>
      <c r="S41" s="10"/>
      <c r="T41" s="37"/>
      <c r="U41" s="37"/>
      <c r="V41" s="37"/>
      <c r="W41" s="60">
        <f>O41</f>
        <v>7275000.0</v>
      </c>
      <c r="X41" s="37"/>
      <c r="Y41" s="37"/>
      <c r="Z41" s="37"/>
      <c r="AA41" s="37"/>
      <c r="AB41" s="37"/>
      <c r="AC41" s="37"/>
      <c r="AD41" s="38">
        <f t="shared" si="0"/>
        <v>7275000.0</v>
      </c>
      <c r="AE41" s="54">
        <f>O41-AD41</f>
        <v>0.0</v>
      </c>
    </row>
    <row r="42" spans="8:8" s="8" ht="33.0" customFormat="1" customHeight="1">
      <c r="A42" s="99" t="s">
        <v>139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73">
        <f>O39+O29+O24+O12+O20</f>
        <v>2.145279036849E9</v>
      </c>
      <c r="P42" s="26"/>
      <c r="Q42" s="26"/>
      <c r="R42" s="33"/>
      <c r="S42" s="10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8">
        <f t="shared" si="0"/>
        <v>0.0</v>
      </c>
      <c r="AE42" s="54"/>
    </row>
    <row r="43" spans="8:8" s="8" ht="47.25" customFormat="1" customHeight="1">
      <c r="A43" s="34">
        <v>2.0</v>
      </c>
      <c r="B43" s="100" t="s">
        <v>140</v>
      </c>
      <c r="C43" s="100"/>
      <c r="D43" s="100"/>
      <c r="E43" s="50"/>
      <c r="F43" s="33"/>
      <c r="G43" s="26"/>
      <c r="H43" s="26"/>
      <c r="I43" s="26"/>
      <c r="J43" s="26"/>
      <c r="K43" s="26"/>
      <c r="L43" s="26"/>
      <c r="M43" s="35"/>
      <c r="N43" s="26"/>
      <c r="O43" s="53"/>
      <c r="P43" s="57"/>
      <c r="Q43" s="26"/>
      <c r="R43" s="33"/>
      <c r="S43" s="10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8">
        <f t="shared" si="0"/>
        <v>0.0</v>
      </c>
      <c r="AE43" s="54">
        <f>O43-AD43</f>
        <v>0.0</v>
      </c>
    </row>
    <row r="44" spans="8:8" s="39" ht="29.25" customFormat="1" customHeight="1">
      <c r="A44" s="40"/>
      <c r="B44" s="66"/>
      <c r="C44" s="75" t="s">
        <v>141</v>
      </c>
      <c r="D44" s="64" t="s">
        <v>142</v>
      </c>
      <c r="E44" s="75"/>
      <c r="F44" s="66"/>
      <c r="G44" s="40"/>
      <c r="H44" s="40"/>
      <c r="I44" s="40"/>
      <c r="J44" s="40"/>
      <c r="K44" s="40"/>
      <c r="L44" s="40"/>
      <c r="M44" s="64"/>
      <c r="N44" s="40"/>
      <c r="O44" s="67">
        <f>SUM(O45:O55)</f>
        <v>1.77472E8</v>
      </c>
      <c r="P44" s="40"/>
      <c r="Q44" s="40"/>
      <c r="R44" s="66"/>
      <c r="S44" s="46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38">
        <f t="shared" si="0"/>
        <v>0.0</v>
      </c>
      <c r="AE44" s="68"/>
    </row>
    <row r="45" spans="8:8" s="8" ht="59.25" customFormat="1" customHeight="1">
      <c r="A45" s="26"/>
      <c r="B45" s="33"/>
      <c r="C45" s="50"/>
      <c r="D45" s="35"/>
      <c r="E45" s="50" t="s">
        <v>38</v>
      </c>
      <c r="F45" s="35" t="s">
        <v>143</v>
      </c>
      <c r="G45" s="33" t="s">
        <v>144</v>
      </c>
      <c r="H45" s="101">
        <v>0.5</v>
      </c>
      <c r="I45" s="35" t="s">
        <v>145</v>
      </c>
      <c r="J45" s="52">
        <v>1.0</v>
      </c>
      <c r="K45" s="26" t="s">
        <v>146</v>
      </c>
      <c r="L45" s="33" t="s">
        <v>43</v>
      </c>
      <c r="M45" s="35" t="s">
        <v>147</v>
      </c>
      <c r="N45" s="26" t="s">
        <v>44</v>
      </c>
      <c r="O45" s="53">
        <f>'[1]2.1.01'!O49</f>
        <v>8.11E7</v>
      </c>
      <c r="P45" s="26" t="str">
        <f>'[1]2.1.01'!H14</f>
        <v>DD</v>
      </c>
      <c r="Q45" s="33" t="str">
        <f>Q41</f>
        <v>Swakelola</v>
      </c>
      <c r="R45" s="33" t="s">
        <v>148</v>
      </c>
      <c r="S45" s="54"/>
      <c r="T45" s="37">
        <f>O45</f>
        <v>8.11E7</v>
      </c>
      <c r="U45" s="37"/>
      <c r="V45" s="37"/>
      <c r="W45" s="37"/>
      <c r="X45" s="37"/>
      <c r="Y45" s="37"/>
      <c r="Z45" s="37"/>
      <c r="AA45" s="37"/>
      <c r="AB45" s="37"/>
      <c r="AC45" s="37"/>
      <c r="AD45" s="38">
        <f t="shared" si="0"/>
        <v>8.11E7</v>
      </c>
      <c r="AE45" s="54">
        <f>O45-AD45</f>
        <v>0.0</v>
      </c>
    </row>
    <row r="46" spans="8:8" s="8" ht="52.5" customFormat="1" customHeight="1">
      <c r="A46" s="26"/>
      <c r="B46" s="33"/>
      <c r="C46" s="50"/>
      <c r="D46" s="35"/>
      <c r="E46" s="50" t="s">
        <v>47</v>
      </c>
      <c r="F46" s="35" t="s">
        <v>149</v>
      </c>
      <c r="G46" s="33" t="s">
        <v>144</v>
      </c>
      <c r="H46" s="101">
        <v>0.33</v>
      </c>
      <c r="I46" s="35" t="s">
        <v>150</v>
      </c>
      <c r="J46" s="52">
        <v>1.0</v>
      </c>
      <c r="K46" s="26" t="s">
        <v>151</v>
      </c>
      <c r="L46" s="33" t="s">
        <v>43</v>
      </c>
      <c r="M46" s="35" t="s">
        <v>152</v>
      </c>
      <c r="N46" s="26" t="s">
        <v>44</v>
      </c>
      <c r="O46" s="53">
        <f>'[1]2.1.02 '!O43</f>
        <v>3.36E7</v>
      </c>
      <c r="P46" s="26" t="str">
        <f>'[1]2.1.02 '!H14</f>
        <v>DD</v>
      </c>
      <c r="Q46" s="33" t="s">
        <v>45</v>
      </c>
      <c r="R46" s="33" t="str">
        <f>R45</f>
        <v>Kasi Pelayanan</v>
      </c>
      <c r="S46" s="54"/>
      <c r="T46" s="37">
        <f>'Form 14 Matrik RKP. 2023'!O46</f>
        <v>3.36E7</v>
      </c>
      <c r="U46" s="37"/>
      <c r="V46" s="37"/>
      <c r="W46" s="37"/>
      <c r="X46" s="37"/>
      <c r="Y46" s="37"/>
      <c r="Z46" s="37"/>
      <c r="AA46" s="37"/>
      <c r="AB46" s="37"/>
      <c r="AC46" s="37"/>
      <c r="AD46" s="38">
        <f t="shared" si="0"/>
        <v>3.36E7</v>
      </c>
      <c r="AE46" s="54">
        <f>O46-AD46</f>
        <v>0.0</v>
      </c>
    </row>
    <row r="47" spans="8:8" s="8" ht="90.0" customFormat="1" customHeight="1">
      <c r="A47" s="26"/>
      <c r="B47" s="33"/>
      <c r="C47" s="50"/>
      <c r="D47" s="35"/>
      <c r="E47" s="50" t="s">
        <v>51</v>
      </c>
      <c r="F47" s="102" t="s">
        <v>153</v>
      </c>
      <c r="G47" s="33" t="s">
        <v>144</v>
      </c>
      <c r="H47" s="101">
        <v>1.0</v>
      </c>
      <c r="I47" s="35" t="s">
        <v>154</v>
      </c>
      <c r="J47" s="52">
        <v>1.0</v>
      </c>
      <c r="K47" s="26" t="s">
        <v>155</v>
      </c>
      <c r="L47" s="33" t="s">
        <v>43</v>
      </c>
      <c r="M47" s="35" t="s">
        <v>71</v>
      </c>
      <c r="N47" s="26" t="s">
        <v>156</v>
      </c>
      <c r="O47" s="53">
        <f>'[1]2.1.03  PHDI'!O51</f>
        <v>6300000.0</v>
      </c>
      <c r="P47" s="26" t="str">
        <f>'[1]2.1.03  PHDI'!H14</f>
        <v>DD</v>
      </c>
      <c r="Q47" s="33" t="s">
        <v>45</v>
      </c>
      <c r="R47" s="33" t="str">
        <f>R46</f>
        <v>Kasi Pelayanan</v>
      </c>
      <c r="S47" s="54"/>
      <c r="T47" s="37">
        <f>'Form 14 Matrik RKP. 2023'!O47</f>
        <v>6300000.0</v>
      </c>
      <c r="U47" s="37"/>
      <c r="V47" s="37"/>
      <c r="W47" s="37"/>
      <c r="X47" s="37"/>
      <c r="Y47" s="37"/>
      <c r="Z47" s="37"/>
      <c r="AA47" s="37"/>
      <c r="AB47" s="37"/>
      <c r="AC47" s="37"/>
      <c r="AD47" s="38">
        <f t="shared" si="0"/>
        <v>6300000.0</v>
      </c>
      <c r="AE47" s="54"/>
    </row>
    <row r="48" spans="8:8" s="8" ht="108.75" customFormat="1" customHeight="1">
      <c r="A48" s="26"/>
      <c r="B48" s="33"/>
      <c r="C48" s="50"/>
      <c r="D48" s="35"/>
      <c r="E48" s="50" t="s">
        <v>64</v>
      </c>
      <c r="F48" s="103" t="s">
        <v>157</v>
      </c>
      <c r="G48" s="33" t="s">
        <v>144</v>
      </c>
      <c r="H48" s="101">
        <v>0.0</v>
      </c>
      <c r="I48" s="35" t="s">
        <v>158</v>
      </c>
      <c r="J48" s="52">
        <v>1.0</v>
      </c>
      <c r="K48" s="104" t="s">
        <v>159</v>
      </c>
      <c r="L48" s="33" t="s">
        <v>43</v>
      </c>
      <c r="M48" s="105" t="s">
        <v>160</v>
      </c>
      <c r="N48" s="104" t="s">
        <v>161</v>
      </c>
      <c r="O48" s="106">
        <f>'[1]2.1.06 Pembangunan TK.'!O53</f>
        <v>3.027E7</v>
      </c>
      <c r="P48" s="26" t="str">
        <f>'[1]2.1.06 Pembangunan TK.'!H14</f>
        <v>DD</v>
      </c>
      <c r="Q48" s="33" t="s">
        <v>45</v>
      </c>
      <c r="R48" s="33" t="s">
        <v>162</v>
      </c>
      <c r="S48" s="54"/>
      <c r="T48" s="37">
        <f>O48</f>
        <v>3.027E7</v>
      </c>
      <c r="U48" s="37"/>
      <c r="V48" s="37"/>
      <c r="W48" s="37"/>
      <c r="X48" s="37"/>
      <c r="Y48" s="37"/>
      <c r="Z48" s="29"/>
      <c r="AA48" s="37"/>
      <c r="AB48" s="37"/>
      <c r="AC48" s="37"/>
      <c r="AD48" s="38">
        <f t="shared" si="0"/>
        <v>3.027E7</v>
      </c>
      <c r="AE48" s="54">
        <f>O48-AD48</f>
        <v>0.0</v>
      </c>
    </row>
    <row r="49" spans="8:8" s="8" ht="62.25" customFormat="1" customHeight="1">
      <c r="A49" s="26"/>
      <c r="B49" s="33"/>
      <c r="C49" s="50"/>
      <c r="D49" s="35"/>
      <c r="E49" s="50" t="s">
        <v>126</v>
      </c>
      <c r="F49" s="107" t="s">
        <v>163</v>
      </c>
      <c r="G49" s="33" t="s">
        <v>144</v>
      </c>
      <c r="H49" s="101">
        <v>0.0</v>
      </c>
      <c r="I49" s="35" t="s">
        <v>164</v>
      </c>
      <c r="J49" s="52">
        <v>1.0</v>
      </c>
      <c r="K49" s="33" t="s">
        <v>165</v>
      </c>
      <c r="L49" s="33" t="s">
        <v>43</v>
      </c>
      <c r="M49" s="35" t="s">
        <v>166</v>
      </c>
      <c r="N49" s="26" t="s">
        <v>44</v>
      </c>
      <c r="O49" s="108"/>
      <c r="P49" s="26" t="str">
        <f>'[1]2.1.09 silat , sekehe '!H14</f>
        <v>DD</v>
      </c>
      <c r="Q49" s="33" t="s">
        <v>45</v>
      </c>
      <c r="R49" s="33" t="s">
        <v>148</v>
      </c>
      <c r="S49" s="54"/>
      <c r="T49" s="37">
        <f>O49</f>
        <v>0.0</v>
      </c>
      <c r="U49" s="37"/>
      <c r="V49" s="37"/>
      <c r="W49" s="37"/>
      <c r="X49" s="37"/>
      <c r="Y49" s="37"/>
      <c r="Z49" s="37"/>
      <c r="AA49" s="37"/>
      <c r="AB49" s="37"/>
      <c r="AC49" s="37"/>
      <c r="AD49" s="38">
        <f t="shared" si="0"/>
        <v>0.0</v>
      </c>
      <c r="AE49" s="54">
        <f>O50-AD49</f>
        <v>8352000.0</v>
      </c>
    </row>
    <row r="50" spans="8:8" s="8" ht="24.75" customFormat="1" customHeight="1">
      <c r="A50" s="26"/>
      <c r="B50" s="33"/>
      <c r="C50" s="50"/>
      <c r="D50" s="35"/>
      <c r="E50" s="50"/>
      <c r="F50" s="107" t="s">
        <v>167</v>
      </c>
      <c r="G50" s="33" t="s">
        <v>144</v>
      </c>
      <c r="H50" s="101">
        <v>0.0</v>
      </c>
      <c r="I50" s="35" t="s">
        <v>164</v>
      </c>
      <c r="J50" s="52">
        <v>1.0</v>
      </c>
      <c r="K50" s="33" t="s">
        <v>165</v>
      </c>
      <c r="L50" s="33" t="s">
        <v>43</v>
      </c>
      <c r="M50" s="35" t="s">
        <v>166</v>
      </c>
      <c r="N50" s="26" t="s">
        <v>44</v>
      </c>
      <c r="O50" s="53">
        <f>'[1]2.1.09 silat , sekehe '!O30</f>
        <v>8352000.0</v>
      </c>
      <c r="P50" s="26" t="str">
        <f>P49</f>
        <v>DD</v>
      </c>
      <c r="Q50" s="33" t="s">
        <v>45</v>
      </c>
      <c r="R50" s="33" t="s">
        <v>148</v>
      </c>
      <c r="S50" s="54"/>
      <c r="T50" s="37">
        <f>O50</f>
        <v>8352000.0</v>
      </c>
      <c r="U50" s="37"/>
      <c r="V50" s="37"/>
      <c r="W50" s="37"/>
      <c r="X50" s="37"/>
      <c r="Y50" s="37"/>
      <c r="Z50" s="37"/>
      <c r="AA50" s="37"/>
      <c r="AB50" s="37"/>
      <c r="AC50" s="37"/>
      <c r="AD50" s="38"/>
      <c r="AE50" s="54"/>
    </row>
    <row r="51" spans="8:8" s="8" ht="51.0" customFormat="1" customHeight="1">
      <c r="A51" s="26"/>
      <c r="B51" s="33"/>
      <c r="C51" s="50"/>
      <c r="D51" s="35"/>
      <c r="E51" s="50"/>
      <c r="F51" s="107" t="str">
        <f>'[1]2.1.09 silat , sekehe '!E41</f>
        <v>Pengembangan dan Pembinaan Sanggar Seni dan Belajar (Baris bengkol)</v>
      </c>
      <c r="G51" s="33" t="s">
        <v>144</v>
      </c>
      <c r="H51" s="101">
        <v>0.0</v>
      </c>
      <c r="I51" s="35" t="s">
        <v>164</v>
      </c>
      <c r="J51" s="52">
        <v>1.0</v>
      </c>
      <c r="K51" s="33" t="s">
        <v>165</v>
      </c>
      <c r="L51" s="33" t="s">
        <v>43</v>
      </c>
      <c r="M51" s="35" t="s">
        <v>168</v>
      </c>
      <c r="N51" s="26" t="s">
        <v>169</v>
      </c>
      <c r="O51" s="53">
        <f>'[1]2.1.09 silat , sekehe '!O41</f>
        <v>7000000.0</v>
      </c>
      <c r="P51" s="26" t="str">
        <f>P49</f>
        <v>DD</v>
      </c>
      <c r="Q51" s="33" t="s">
        <v>45</v>
      </c>
      <c r="R51" s="33" t="s">
        <v>148</v>
      </c>
      <c r="S51" s="54"/>
      <c r="T51" s="37">
        <f t="shared" si="3" ref="T51:T53">O51</f>
        <v>7000000.0</v>
      </c>
      <c r="U51" s="37"/>
      <c r="V51" s="37"/>
      <c r="W51" s="37"/>
      <c r="X51" s="37"/>
      <c r="Y51" s="37"/>
      <c r="Z51" s="37"/>
      <c r="AA51" s="37"/>
      <c r="AB51" s="37"/>
      <c r="AC51" s="37"/>
      <c r="AD51" s="38"/>
      <c r="AE51" s="54"/>
    </row>
    <row r="52" spans="8:8" s="8" ht="38.25" customFormat="1" customHeight="1">
      <c r="A52" s="26"/>
      <c r="B52" s="33"/>
      <c r="C52" s="50"/>
      <c r="D52" s="35"/>
      <c r="E52" s="50"/>
      <c r="F52" s="107" t="str">
        <f>'[1]2.1.09 silat , sekehe '!E50</f>
        <v>Pengembangan dan Pembinaan Sanggar Seni dan Belajar (Gambang)</v>
      </c>
      <c r="G52" s="33" t="s">
        <v>144</v>
      </c>
      <c r="H52" s="101">
        <v>0.0</v>
      </c>
      <c r="I52" s="35" t="s">
        <v>164</v>
      </c>
      <c r="J52" s="52">
        <v>1.0</v>
      </c>
      <c r="K52" s="33" t="s">
        <v>165</v>
      </c>
      <c r="L52" s="33" t="s">
        <v>43</v>
      </c>
      <c r="M52" s="35" t="s">
        <v>170</v>
      </c>
      <c r="N52" s="26" t="s">
        <v>169</v>
      </c>
      <c r="O52" s="53">
        <f>'[1]2.1.09 silat , sekehe '!O50</f>
        <v>4000000.0</v>
      </c>
      <c r="P52" s="26" t="str">
        <f>P49</f>
        <v>DD</v>
      </c>
      <c r="Q52" s="33" t="s">
        <v>45</v>
      </c>
      <c r="R52" s="33" t="s">
        <v>148</v>
      </c>
      <c r="S52" s="54"/>
      <c r="T52" s="37">
        <f t="shared" si="3"/>
        <v>4000000.0</v>
      </c>
      <c r="U52" s="37"/>
      <c r="V52" s="37"/>
      <c r="W52" s="37"/>
      <c r="X52" s="37"/>
      <c r="Y52" s="37"/>
      <c r="Z52" s="37"/>
      <c r="AA52" s="37"/>
      <c r="AB52" s="37"/>
      <c r="AC52" s="37"/>
      <c r="AD52" s="38"/>
      <c r="AE52" s="54"/>
    </row>
    <row r="53" spans="8:8" s="8" ht="45.75" customFormat="1" customHeight="1">
      <c r="A53" s="26"/>
      <c r="B53" s="33"/>
      <c r="C53" s="50"/>
      <c r="D53" s="35"/>
      <c r="E53" s="50"/>
      <c r="F53" s="107" t="str">
        <f>'[1]2.1.09 silat , sekehe '!E59</f>
        <v>Pengembangan dan Pembinaan Sanggar Seni dan Belajar (Sekehe Gong Anak Anak)</v>
      </c>
      <c r="G53" s="33" t="s">
        <v>144</v>
      </c>
      <c r="H53" s="101">
        <v>0.0</v>
      </c>
      <c r="I53" s="35" t="s">
        <v>164</v>
      </c>
      <c r="J53" s="52">
        <v>1.0</v>
      </c>
      <c r="K53" s="33" t="s">
        <v>165</v>
      </c>
      <c r="L53" s="33" t="s">
        <v>43</v>
      </c>
      <c r="M53" s="35" t="s">
        <v>171</v>
      </c>
      <c r="N53" s="26" t="s">
        <v>138</v>
      </c>
      <c r="O53" s="53">
        <f>'[1]2.1.09 silat , sekehe '!O59</f>
        <v>4110000.0</v>
      </c>
      <c r="P53" s="26" t="str">
        <f>P49</f>
        <v>DD</v>
      </c>
      <c r="Q53" s="33" t="s">
        <v>45</v>
      </c>
      <c r="R53" s="33" t="s">
        <v>148</v>
      </c>
      <c r="S53" s="54"/>
      <c r="T53" s="37">
        <f t="shared" si="3"/>
        <v>4110000.0</v>
      </c>
      <c r="U53" s="37"/>
      <c r="V53" s="37"/>
      <c r="W53" s="37"/>
      <c r="X53" s="37"/>
      <c r="Y53" s="37"/>
      <c r="Z53" s="37"/>
      <c r="AA53" s="37"/>
      <c r="AB53" s="37"/>
      <c r="AC53" s="37"/>
      <c r="AD53" s="38"/>
      <c r="AE53" s="54"/>
    </row>
    <row r="54" spans="8:8" s="8" ht="45.75" customFormat="1" customHeight="1">
      <c r="A54" s="26"/>
      <c r="B54" s="33"/>
      <c r="C54" s="50"/>
      <c r="D54" s="35"/>
      <c r="E54" s="50"/>
      <c r="F54" s="107" t="str">
        <f>'[1]2.1.09 silat , sekehe '!E70</f>
        <v>Pengembangan dan Pembinaan Sanggar Seni dan Belajar (Sekehe gong ibu - ibu PKK)</v>
      </c>
      <c r="G54" s="33" t="s">
        <v>144</v>
      </c>
      <c r="H54" s="101">
        <v>0.0</v>
      </c>
      <c r="I54" s="35" t="s">
        <v>164</v>
      </c>
      <c r="J54" s="52">
        <v>1.0</v>
      </c>
      <c r="K54" s="33" t="s">
        <v>165</v>
      </c>
      <c r="L54" s="33" t="s">
        <v>43</v>
      </c>
      <c r="M54" s="35" t="s">
        <v>171</v>
      </c>
      <c r="N54" s="26" t="s">
        <v>172</v>
      </c>
      <c r="O54" s="53">
        <f>'[1]2.1.09 silat , sekehe '!O70</f>
        <v>2740000.0</v>
      </c>
      <c r="P54" s="26" t="str">
        <f>P50</f>
        <v>DD</v>
      </c>
      <c r="Q54" s="33" t="s">
        <v>45</v>
      </c>
      <c r="R54" s="33" t="s">
        <v>148</v>
      </c>
      <c r="S54" s="54"/>
      <c r="U54" s="37">
        <f>O54</f>
        <v>2740000.0</v>
      </c>
      <c r="V54" s="37"/>
      <c r="W54" s="37"/>
      <c r="X54" s="37"/>
      <c r="Y54" s="37"/>
      <c r="Z54" s="37"/>
      <c r="AA54" s="37"/>
      <c r="AB54" s="37"/>
      <c r="AC54" s="37"/>
      <c r="AD54" s="38"/>
      <c r="AE54" s="54"/>
    </row>
    <row r="55" spans="8:8" s="8" ht="45.0" customFormat="1" customHeight="1">
      <c r="A55" s="26"/>
      <c r="B55" s="33"/>
      <c r="C55" s="50"/>
      <c r="D55" s="35"/>
      <c r="E55" s="50" t="s">
        <v>173</v>
      </c>
      <c r="F55" s="35" t="s">
        <v>174</v>
      </c>
      <c r="G55" s="33" t="s">
        <v>144</v>
      </c>
      <c r="H55" s="26">
        <v>100.0</v>
      </c>
      <c r="I55" s="35" t="s">
        <v>175</v>
      </c>
      <c r="J55" s="52">
        <v>1.0</v>
      </c>
      <c r="K55" s="26" t="s">
        <v>176</v>
      </c>
      <c r="L55" s="33" t="s">
        <v>43</v>
      </c>
      <c r="M55" s="35" t="s">
        <v>177</v>
      </c>
      <c r="N55" s="26" t="s">
        <v>105</v>
      </c>
      <c r="O55" s="53">
        <f>'[1]2.1.10 '!O49</f>
        <v>0.0</v>
      </c>
      <c r="P55" s="26" t="str">
        <f>'[1]2.1.10 '!H14</f>
        <v>DD</v>
      </c>
      <c r="Q55" s="33" t="s">
        <v>45</v>
      </c>
      <c r="R55" s="33" t="s">
        <v>148</v>
      </c>
      <c r="S55" s="54"/>
      <c r="T55" s="37">
        <f t="shared" si="4" ref="T55">O55</f>
        <v>0.0</v>
      </c>
      <c r="U55" s="37"/>
      <c r="V55" s="37"/>
      <c r="W55" s="37"/>
      <c r="X55" s="37"/>
      <c r="Y55" s="37"/>
      <c r="Z55" s="37"/>
      <c r="AA55" s="37"/>
      <c r="AB55" s="37"/>
      <c r="AC55" s="37"/>
      <c r="AD55" s="38">
        <f t="shared" si="5" ref="AD55:AD68">SUM(T55:AC55)</f>
        <v>0.0</v>
      </c>
      <c r="AE55" s="54">
        <f>O55-AD55</f>
        <v>0.0</v>
      </c>
    </row>
    <row r="56" spans="8:8" s="39" ht="30.75" customFormat="1" customHeight="1">
      <c r="A56" s="40"/>
      <c r="B56" s="66"/>
      <c r="C56" s="75" t="s">
        <v>72</v>
      </c>
      <c r="D56" s="64" t="s">
        <v>178</v>
      </c>
      <c r="E56" s="75"/>
      <c r="F56" s="66"/>
      <c r="G56" s="40"/>
      <c r="H56" s="40"/>
      <c r="I56" s="40"/>
      <c r="J56" s="40"/>
      <c r="K56" s="40"/>
      <c r="L56" s="40"/>
      <c r="M56" s="64"/>
      <c r="N56" s="40"/>
      <c r="O56" s="67">
        <f>SUM(O57:O67)</f>
        <v>4.315386931600001E8</v>
      </c>
      <c r="P56" s="40"/>
      <c r="Q56" s="40"/>
      <c r="R56" s="66"/>
      <c r="S56" s="6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38">
        <f t="shared" si="5"/>
        <v>0.0</v>
      </c>
      <c r="AE56" s="68"/>
    </row>
    <row r="57" spans="8:8" s="8" ht="53.25" customFormat="1" customHeight="1">
      <c r="A57" s="26"/>
      <c r="B57" s="33"/>
      <c r="C57" s="50"/>
      <c r="D57" s="35"/>
      <c r="E57" s="50" t="s">
        <v>38</v>
      </c>
      <c r="F57" s="35" t="s">
        <v>179</v>
      </c>
      <c r="G57" s="33" t="s">
        <v>180</v>
      </c>
      <c r="H57" s="109">
        <v>0.36</v>
      </c>
      <c r="I57" s="35" t="s">
        <v>164</v>
      </c>
      <c r="J57" s="52">
        <v>1.0</v>
      </c>
      <c r="K57" s="26" t="s">
        <v>93</v>
      </c>
      <c r="L57" s="33" t="s">
        <v>43</v>
      </c>
      <c r="M57" s="35" t="s">
        <v>181</v>
      </c>
      <c r="N57" s="26" t="s">
        <v>44</v>
      </c>
      <c r="O57" s="53">
        <f>'[1]2.2.01 '!O67</f>
        <v>4.212E7</v>
      </c>
      <c r="P57" s="26" t="str">
        <f>'[1]2.2.01 '!H14</f>
        <v>DD</v>
      </c>
      <c r="Q57" s="33" t="s">
        <v>45</v>
      </c>
      <c r="R57" s="33" t="s">
        <v>148</v>
      </c>
      <c r="S57" s="54"/>
      <c r="T57" s="37">
        <f t="shared" si="6" ref="T57:T63">O57</f>
        <v>4.212E7</v>
      </c>
      <c r="U57" s="37"/>
      <c r="V57" s="37"/>
      <c r="W57" s="37"/>
      <c r="X57" s="37"/>
      <c r="Y57" s="37"/>
      <c r="Z57" s="37"/>
      <c r="AA57" s="37"/>
      <c r="AB57" s="37"/>
      <c r="AC57" s="37"/>
      <c r="AD57" s="38">
        <f t="shared" si="5"/>
        <v>4.212E7</v>
      </c>
      <c r="AE57" s="54">
        <f>O57-AD57</f>
        <v>0.0</v>
      </c>
    </row>
    <row r="58" spans="8:8" s="8" ht="41.25" customFormat="1" customHeight="1">
      <c r="A58" s="26"/>
      <c r="B58" s="33"/>
      <c r="C58" s="50"/>
      <c r="D58" s="35"/>
      <c r="E58" s="50" t="s">
        <v>47</v>
      </c>
      <c r="F58" s="35" t="s">
        <v>182</v>
      </c>
      <c r="G58" s="33" t="s">
        <v>180</v>
      </c>
      <c r="H58" s="109">
        <v>0.17</v>
      </c>
      <c r="I58" s="35" t="s">
        <v>164</v>
      </c>
      <c r="J58" s="52">
        <v>1.0</v>
      </c>
      <c r="K58" s="26" t="s">
        <v>93</v>
      </c>
      <c r="L58" s="33" t="s">
        <v>43</v>
      </c>
      <c r="M58" s="35" t="s">
        <v>183</v>
      </c>
      <c r="N58" s="26" t="s">
        <v>44</v>
      </c>
      <c r="O58" s="53">
        <f>'[1]2.2.02 '!O110</f>
        <v>1.99998E8</v>
      </c>
      <c r="P58" s="26" t="str">
        <f>'[1]2.2.02 '!H14</f>
        <v>DD</v>
      </c>
      <c r="Q58" s="33" t="s">
        <v>45</v>
      </c>
      <c r="R58" s="33" t="str">
        <f>R57</f>
        <v>Kasi Pelayanan</v>
      </c>
      <c r="S58" s="54"/>
      <c r="T58" s="37">
        <f t="shared" si="6"/>
        <v>1.99998E8</v>
      </c>
      <c r="U58" s="37"/>
      <c r="V58" s="37"/>
      <c r="W58" s="37"/>
      <c r="X58" s="37"/>
      <c r="Y58" s="37"/>
      <c r="Z58" s="37"/>
      <c r="AA58" s="37"/>
      <c r="AB58" s="37"/>
      <c r="AC58" s="37"/>
      <c r="AD58" s="38">
        <f t="shared" si="5"/>
        <v>1.99998E8</v>
      </c>
      <c r="AE58" s="54">
        <f>O58-AD58</f>
        <v>0.0</v>
      </c>
    </row>
    <row r="59" spans="8:8" s="8" ht="46.5" customFormat="1" customHeight="1">
      <c r="A59" s="26"/>
      <c r="B59" s="33"/>
      <c r="C59" s="50"/>
      <c r="D59" s="35"/>
      <c r="E59" s="50" t="s">
        <v>51</v>
      </c>
      <c r="F59" s="35" t="s">
        <v>184</v>
      </c>
      <c r="G59" s="33" t="s">
        <v>180</v>
      </c>
      <c r="H59" s="109">
        <v>0.17</v>
      </c>
      <c r="I59" s="35" t="s">
        <v>164</v>
      </c>
      <c r="J59" s="52">
        <v>1.0</v>
      </c>
      <c r="K59" s="26" t="s">
        <v>93</v>
      </c>
      <c r="L59" s="33" t="s">
        <v>43</v>
      </c>
      <c r="M59" s="35" t="s">
        <v>183</v>
      </c>
      <c r="N59" s="26" t="s">
        <v>44</v>
      </c>
      <c r="O59" s="53">
        <f>'[1]2.2.03'!O97</f>
        <v>1.287E7</v>
      </c>
      <c r="P59" s="26" t="str">
        <f>'[1]2.2.02 '!H15</f>
        <v/>
      </c>
      <c r="Q59" s="33" t="s">
        <v>45</v>
      </c>
      <c r="R59" s="33" t="str">
        <f>R58</f>
        <v>Kasi Pelayanan</v>
      </c>
      <c r="S59" s="54"/>
      <c r="T59" s="37">
        <f t="shared" si="6"/>
        <v>1.287E7</v>
      </c>
      <c r="U59" s="37"/>
      <c r="V59" s="37"/>
      <c r="W59" s="37"/>
      <c r="X59" s="37"/>
      <c r="Y59" s="37"/>
      <c r="Z59" s="37"/>
      <c r="AA59" s="37"/>
      <c r="AB59" s="37"/>
      <c r="AC59" s="37"/>
      <c r="AD59" s="38"/>
      <c r="AE59" s="54"/>
    </row>
    <row r="60" spans="8:8" s="8" ht="55.5" customFormat="1" customHeight="1">
      <c r="A60" s="26"/>
      <c r="B60" s="33"/>
      <c r="C60" s="50"/>
      <c r="D60" s="35"/>
      <c r="E60" s="50" t="s">
        <v>55</v>
      </c>
      <c r="F60" s="80" t="s">
        <v>185</v>
      </c>
      <c r="G60" s="33" t="s">
        <v>180</v>
      </c>
      <c r="H60" s="109">
        <v>0.25</v>
      </c>
      <c r="I60" s="35" t="s">
        <v>164</v>
      </c>
      <c r="J60" s="52">
        <v>1.0</v>
      </c>
      <c r="K60" s="26" t="s">
        <v>93</v>
      </c>
      <c r="L60" s="33" t="s">
        <v>43</v>
      </c>
      <c r="M60" s="35" t="s">
        <v>164</v>
      </c>
      <c r="N60" s="26" t="s">
        <v>138</v>
      </c>
      <c r="O60" s="53">
        <f>'[1]2.2.04 Desa Siaga'!O48</f>
        <v>3800000.0</v>
      </c>
      <c r="P60" s="26" t="str">
        <f>'[1]2.2.04 Desa Siaga'!H14</f>
        <v>DD</v>
      </c>
      <c r="Q60" s="33" t="s">
        <v>45</v>
      </c>
      <c r="R60" s="33" t="str">
        <f>R58</f>
        <v>Kasi Pelayanan</v>
      </c>
      <c r="S60" s="54"/>
      <c r="T60" s="37">
        <f t="shared" si="6"/>
        <v>3800000.0</v>
      </c>
      <c r="U60" s="37"/>
      <c r="V60" s="37"/>
      <c r="W60" s="37"/>
      <c r="X60" s="37"/>
      <c r="Y60" s="37"/>
      <c r="Z60" s="37"/>
      <c r="AA60" s="37"/>
      <c r="AB60" s="37"/>
      <c r="AC60" s="37"/>
      <c r="AD60" s="38">
        <f t="shared" si="5"/>
        <v>3800000.0</v>
      </c>
      <c r="AE60" s="54">
        <f>O60-AD60</f>
        <v>0.0</v>
      </c>
    </row>
    <row r="61" spans="8:8" s="8" ht="58.5" customFormat="1" customHeight="1">
      <c r="A61" s="26"/>
      <c r="B61" s="33"/>
      <c r="C61" s="50"/>
      <c r="D61" s="35"/>
      <c r="E61" s="50" t="s">
        <v>120</v>
      </c>
      <c r="F61" s="80" t="s">
        <v>186</v>
      </c>
      <c r="G61" s="33"/>
      <c r="H61" s="109"/>
      <c r="I61" s="35"/>
      <c r="J61" s="52"/>
      <c r="K61" s="26"/>
      <c r="L61" s="33"/>
      <c r="M61" s="35"/>
      <c r="N61" s="26"/>
      <c r="O61" s="53"/>
      <c r="P61" s="26"/>
      <c r="Q61" s="33"/>
      <c r="R61" s="33"/>
      <c r="S61" s="54"/>
      <c r="T61" s="37">
        <f t="shared" si="6"/>
        <v>0.0</v>
      </c>
      <c r="U61" s="37"/>
      <c r="V61" s="37"/>
      <c r="W61" s="37"/>
      <c r="X61" s="37"/>
      <c r="Y61" s="37"/>
      <c r="Z61" s="37"/>
      <c r="AA61" s="37"/>
      <c r="AB61" s="37"/>
      <c r="AC61" s="37"/>
      <c r="AD61" s="38">
        <f t="shared" si="5"/>
        <v>0.0</v>
      </c>
      <c r="AE61" s="54">
        <f>O61-AD61</f>
        <v>0.0</v>
      </c>
    </row>
    <row r="62" spans="8:8" s="8" ht="36.75" customFormat="1" customHeight="1">
      <c r="A62" s="26"/>
      <c r="B62" s="33"/>
      <c r="C62" s="50"/>
      <c r="D62" s="35"/>
      <c r="E62" s="50"/>
      <c r="F62" s="80" t="s">
        <v>187</v>
      </c>
      <c r="G62" s="33" t="s">
        <v>180</v>
      </c>
      <c r="H62" s="109">
        <v>0.0</v>
      </c>
      <c r="I62" s="35" t="s">
        <v>164</v>
      </c>
      <c r="J62" s="52">
        <v>1.0</v>
      </c>
      <c r="K62" s="26" t="s">
        <v>93</v>
      </c>
      <c r="L62" s="33" t="s">
        <v>43</v>
      </c>
      <c r="M62" s="35" t="s">
        <v>164</v>
      </c>
      <c r="N62" s="26" t="s">
        <v>130</v>
      </c>
      <c r="O62" s="53">
        <f>'[1]2.2.07. Ganda Meru'!O30</f>
        <v>5.044363668E7</v>
      </c>
      <c r="P62" s="26" t="str">
        <f>P55</f>
        <v>DD</v>
      </c>
      <c r="Q62" s="33" t="s">
        <v>45</v>
      </c>
      <c r="R62" s="33" t="str">
        <f t="shared" si="7" ref="R62:R63">R88</f>
        <v>Kasi Kesra</v>
      </c>
      <c r="S62" s="54"/>
      <c r="T62" s="37">
        <f t="shared" si="6"/>
        <v>5.044363668E7</v>
      </c>
      <c r="U62" s="37"/>
      <c r="V62" s="37"/>
      <c r="W62" s="37"/>
      <c r="X62" s="37"/>
      <c r="Y62" s="37"/>
      <c r="Z62" s="37"/>
      <c r="AA62" s="37"/>
      <c r="AB62" s="37"/>
      <c r="AC62" s="37"/>
      <c r="AD62" s="38">
        <f t="shared" si="5"/>
        <v>5.044363668E7</v>
      </c>
      <c r="AE62" s="54"/>
    </row>
    <row r="63" spans="8:8" s="8" ht="34.5" customFormat="1" customHeight="1">
      <c r="A63" s="26"/>
      <c r="B63" s="33"/>
      <c r="C63" s="50"/>
      <c r="D63" s="35"/>
      <c r="E63" s="50"/>
      <c r="F63" s="80" t="s">
        <v>188</v>
      </c>
      <c r="G63" s="33" t="s">
        <v>180</v>
      </c>
      <c r="H63" s="109">
        <v>0.0</v>
      </c>
      <c r="I63" s="35" t="s">
        <v>164</v>
      </c>
      <c r="J63" s="52">
        <v>1.0</v>
      </c>
      <c r="K63" s="26" t="s">
        <v>93</v>
      </c>
      <c r="L63" s="33" t="s">
        <v>43</v>
      </c>
      <c r="M63" s="35" t="s">
        <v>164</v>
      </c>
      <c r="N63" s="26" t="s">
        <v>130</v>
      </c>
      <c r="O63" s="53">
        <f>'[1]2.2.07. Ganda Meru'!O53</f>
        <v>3.158947868E7</v>
      </c>
      <c r="P63" s="26" t="str">
        <f>P62</f>
        <v>DD</v>
      </c>
      <c r="Q63" s="33" t="s">
        <v>45</v>
      </c>
      <c r="R63" s="33" t="str">
        <f t="shared" si="7"/>
        <v>Kasi Kesra</v>
      </c>
      <c r="S63" s="54"/>
      <c r="T63" s="37">
        <f t="shared" si="6"/>
        <v>3.158947868E7</v>
      </c>
      <c r="U63" s="37"/>
      <c r="V63" s="37"/>
      <c r="W63" s="37"/>
      <c r="X63" s="37"/>
      <c r="Y63" s="37"/>
      <c r="Z63" s="37"/>
      <c r="AA63" s="37"/>
      <c r="AB63" s="37"/>
      <c r="AC63" s="37"/>
      <c r="AD63" s="38">
        <f t="shared" si="5"/>
        <v>3.158947868E7</v>
      </c>
      <c r="AE63" s="54"/>
    </row>
    <row r="64" spans="8:8" s="8" ht="54.75" customFormat="1" customHeight="1">
      <c r="A64" s="26"/>
      <c r="B64" s="33"/>
      <c r="C64" s="50"/>
      <c r="D64" s="35"/>
      <c r="E64" s="50" t="s">
        <v>126</v>
      </c>
      <c r="F64" s="80" t="str">
        <f>'[1]2.2.09 Posyandu '!I9</f>
        <v>Pembangunan /Rehabilitasi/ peningkatan/pengadaan sarana / prasarana posyandu/Polindes/PKD</v>
      </c>
      <c r="G64" s="33"/>
      <c r="H64" s="109"/>
      <c r="I64" s="35"/>
      <c r="J64" s="52"/>
      <c r="K64" s="26"/>
      <c r="L64" s="33"/>
      <c r="M64" s="35"/>
      <c r="N64" s="26"/>
      <c r="O64" s="53"/>
      <c r="P64" s="26"/>
      <c r="Q64" s="33"/>
      <c r="R64" s="33"/>
      <c r="S64" s="54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8">
        <f t="shared" si="5"/>
        <v>0.0</v>
      </c>
      <c r="AE64" s="54">
        <f>O64-AD64</f>
        <v>0.0</v>
      </c>
    </row>
    <row r="65" spans="8:8" s="8" ht="36.75" customFormat="1" customHeight="1">
      <c r="A65" s="26"/>
      <c r="B65" s="33"/>
      <c r="C65" s="50"/>
      <c r="D65" s="35"/>
      <c r="E65" s="50" t="s">
        <v>189</v>
      </c>
      <c r="F65" s="80" t="str">
        <f>'[1]2.2.09 Posyandu '!E30</f>
        <v>Peningkatan Kwalitas Bale Kulkul Balai Posyandu Tenaon</v>
      </c>
      <c r="G65" s="33" t="s">
        <v>180</v>
      </c>
      <c r="H65" s="109">
        <v>0.0</v>
      </c>
      <c r="I65" s="35" t="s">
        <v>164</v>
      </c>
      <c r="J65" s="52">
        <v>1.0</v>
      </c>
      <c r="K65" s="26" t="s">
        <v>93</v>
      </c>
      <c r="L65" s="33" t="s">
        <v>43</v>
      </c>
      <c r="M65" s="35" t="s">
        <v>164</v>
      </c>
      <c r="N65" s="26" t="s">
        <v>130</v>
      </c>
      <c r="O65" s="53">
        <f>'[1]2.2.09 Posyandu '!O30</f>
        <v>3.05891926E7</v>
      </c>
      <c r="P65" s="26" t="str">
        <f>'[1]2.2.09 Posyandu '!H14</f>
        <v>DD</v>
      </c>
      <c r="Q65" s="33" t="s">
        <v>45</v>
      </c>
      <c r="R65" s="33">
        <f>R61</f>
        <v>0.0</v>
      </c>
      <c r="S65" s="54"/>
      <c r="T65" s="37">
        <f>O65</f>
        <v>3.05891926E7</v>
      </c>
      <c r="U65" s="37"/>
      <c r="V65" s="37"/>
      <c r="W65" s="37"/>
      <c r="X65" s="37"/>
      <c r="Y65" s="37"/>
      <c r="Z65" s="37"/>
      <c r="AA65" s="37"/>
      <c r="AB65" s="37"/>
      <c r="AC65" s="37"/>
      <c r="AD65" s="38">
        <f t="shared" si="5"/>
        <v>3.05891926E7</v>
      </c>
      <c r="AE65" s="54"/>
    </row>
    <row r="66" spans="8:8" s="8" ht="44.25" customFormat="1" customHeight="1">
      <c r="A66" s="26"/>
      <c r="B66" s="33"/>
      <c r="C66" s="50"/>
      <c r="D66" s="35"/>
      <c r="E66" s="50" t="s">
        <v>189</v>
      </c>
      <c r="F66" s="80" t="str">
        <f>'[1]2.2.09 Posyandu '!E49</f>
        <v>peningkatan Kwalitas  Balai Posyandu Bengkel (Pembangunan Kanopi)</v>
      </c>
      <c r="G66" s="33" t="s">
        <v>180</v>
      </c>
      <c r="H66" s="109">
        <v>0.0</v>
      </c>
      <c r="I66" s="35" t="s">
        <v>164</v>
      </c>
      <c r="J66" s="52">
        <v>1.0</v>
      </c>
      <c r="K66" s="26" t="s">
        <v>93</v>
      </c>
      <c r="L66" s="33" t="s">
        <v>43</v>
      </c>
      <c r="M66" s="35" t="s">
        <v>164</v>
      </c>
      <c r="N66" s="26" t="s">
        <v>130</v>
      </c>
      <c r="O66" s="53">
        <f>'[1]2.2.09 Posyandu '!O49</f>
        <v>3.00891926E7</v>
      </c>
      <c r="P66" s="26" t="str">
        <f>P65</f>
        <v>DD</v>
      </c>
      <c r="Q66" s="33" t="s">
        <v>45</v>
      </c>
      <c r="R66" s="33">
        <f>R61</f>
        <v>0.0</v>
      </c>
      <c r="S66" s="54"/>
      <c r="T66" s="37">
        <f>O66</f>
        <v>3.00891926E7</v>
      </c>
      <c r="U66" s="37"/>
      <c r="V66" s="37"/>
      <c r="W66" s="37"/>
      <c r="X66" s="37"/>
      <c r="Y66" s="37"/>
      <c r="Z66" s="37"/>
      <c r="AA66" s="37"/>
      <c r="AB66" s="37"/>
      <c r="AC66" s="37"/>
      <c r="AD66" s="38">
        <f t="shared" si="5"/>
        <v>3.00891926E7</v>
      </c>
      <c r="AE66" s="54"/>
    </row>
    <row r="67" spans="8:8" s="8" ht="44.25" customFormat="1" customHeight="1">
      <c r="A67" s="26"/>
      <c r="B67" s="33"/>
      <c r="C67" s="50"/>
      <c r="D67" s="35"/>
      <c r="E67" s="50"/>
      <c r="F67" s="80" t="str">
        <f>'[1]2.2.09 Posyandu '!E68</f>
        <v>Kegiatan Peningkatan kwalitas  Balai Posyandu Br. Dinas Juwukmanis</v>
      </c>
      <c r="G67" s="33" t="s">
        <v>180</v>
      </c>
      <c r="H67" s="109">
        <v>0.0</v>
      </c>
      <c r="I67" s="35" t="s">
        <v>164</v>
      </c>
      <c r="J67" s="52">
        <v>1.0</v>
      </c>
      <c r="K67" s="26" t="s">
        <v>93</v>
      </c>
      <c r="L67" s="33" t="s">
        <v>43</v>
      </c>
      <c r="M67" s="35" t="s">
        <v>164</v>
      </c>
      <c r="N67" s="26" t="s">
        <v>130</v>
      </c>
      <c r="O67" s="53">
        <f>'[1]2.2.09 Posyandu '!O68</f>
        <v>3.00391926E7</v>
      </c>
      <c r="P67" s="26" t="str">
        <f>P66</f>
        <v>DD</v>
      </c>
      <c r="Q67" s="33" t="s">
        <v>45</v>
      </c>
      <c r="R67" s="33">
        <f>R65</f>
        <v>0.0</v>
      </c>
      <c r="S67" s="54"/>
      <c r="T67" s="37">
        <f>O67</f>
        <v>3.00391926E7</v>
      </c>
      <c r="U67" s="37"/>
      <c r="V67" s="37"/>
      <c r="W67" s="37"/>
      <c r="X67" s="37"/>
      <c r="Y67" s="37"/>
      <c r="Z67" s="37"/>
      <c r="AA67" s="37"/>
      <c r="AB67" s="37"/>
      <c r="AC67" s="37"/>
      <c r="AD67" s="38">
        <f t="shared" si="5"/>
        <v>3.00391926E7</v>
      </c>
      <c r="AE67" s="54"/>
    </row>
    <row r="68" spans="8:8" s="39" ht="45.0" customFormat="1">
      <c r="A68" s="40"/>
      <c r="B68" s="66"/>
      <c r="C68" s="75" t="s">
        <v>83</v>
      </c>
      <c r="D68" s="64" t="s">
        <v>190</v>
      </c>
      <c r="E68" s="75"/>
      <c r="F68" s="66"/>
      <c r="G68" s="40"/>
      <c r="H68" s="40"/>
      <c r="I68" s="40"/>
      <c r="J68" s="40"/>
      <c r="K68" s="40"/>
      <c r="L68" s="40"/>
      <c r="M68" s="64"/>
      <c r="N68" s="40"/>
      <c r="O68" s="67">
        <f>SUM(O69:O81)</f>
        <v>2.4270270216099998E8</v>
      </c>
      <c r="P68" s="40"/>
      <c r="Q68" s="40"/>
      <c r="R68" s="66"/>
      <c r="S68" s="46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38">
        <f t="shared" si="5"/>
        <v>0.0</v>
      </c>
      <c r="AE68" s="68"/>
    </row>
    <row r="69" spans="8:8" s="8" ht="102.0" customFormat="1" customHeight="1">
      <c r="A69" s="26"/>
      <c r="B69" s="33"/>
      <c r="C69" s="50"/>
      <c r="D69" s="35"/>
      <c r="E69" s="110" t="s">
        <v>60</v>
      </c>
      <c r="F69" s="35" t="str">
        <f>'[2]2.3.05. jln tenaon'!I9</f>
        <v>Pemeliharaan Prasarana Jalan Desa (Gorong-gorong, Selokan, Box/Slab Culvert, Drainase, Prasarana Jalan lain) Rehab Senderan jalan desa dan Gorong - Gorong</v>
      </c>
      <c r="G69" s="33"/>
      <c r="H69" s="109"/>
      <c r="I69" s="35"/>
      <c r="J69" s="52"/>
      <c r="K69" s="26"/>
      <c r="L69" s="33"/>
      <c r="M69" s="35"/>
      <c r="N69" s="26"/>
      <c r="O69" s="73"/>
      <c r="P69" s="26"/>
      <c r="Q69" s="33"/>
      <c r="R69" s="33"/>
      <c r="S69" s="10"/>
      <c r="U69" s="111">
        <f>O69</f>
        <v>0.0</v>
      </c>
      <c r="V69" s="37"/>
      <c r="W69" s="37"/>
      <c r="X69" s="37"/>
      <c r="Y69" s="37"/>
      <c r="Z69" s="37"/>
      <c r="AA69" s="37"/>
      <c r="AB69" s="37"/>
      <c r="AC69" s="37"/>
      <c r="AD69" s="38">
        <f>SUM(U69:AC69)</f>
        <v>0.0</v>
      </c>
      <c r="AE69" s="54"/>
    </row>
    <row r="70" spans="8:8" s="8" ht="32.25" customFormat="1" customHeight="1">
      <c r="A70" s="26"/>
      <c r="B70" s="33"/>
      <c r="C70" s="50"/>
      <c r="D70" s="35"/>
      <c r="E70" s="110"/>
      <c r="F70" s="112" t="str">
        <f>'[1]2.3.05. got bengkel'!E30</f>
        <v>Pembangunan saluran got   Br. Dinas Bengkel</v>
      </c>
      <c r="G70" s="33" t="s">
        <v>191</v>
      </c>
      <c r="H70" s="109">
        <v>0.0</v>
      </c>
      <c r="I70" s="35" t="s">
        <v>164</v>
      </c>
      <c r="J70" s="52">
        <v>1.0</v>
      </c>
      <c r="K70" s="26" t="s">
        <v>81</v>
      </c>
      <c r="L70" s="33" t="s">
        <v>43</v>
      </c>
      <c r="M70" s="35" t="s">
        <v>164</v>
      </c>
      <c r="N70" s="26" t="s">
        <v>169</v>
      </c>
      <c r="O70" s="73">
        <f>'[1]2.3.05. got bengkel'!O30</f>
        <v>7518477.6</v>
      </c>
      <c r="P70" s="26" t="str">
        <f>'[1]2.3.05. got bengkel'!H14</f>
        <v> DD</v>
      </c>
      <c r="Q70" s="33" t="s">
        <v>45</v>
      </c>
      <c r="R70" s="33" t="s">
        <v>162</v>
      </c>
      <c r="S70" s="10"/>
      <c r="U70" s="113">
        <f>O70</f>
        <v>7518477.6</v>
      </c>
      <c r="V70" s="37"/>
      <c r="W70" s="37"/>
      <c r="X70" s="37"/>
      <c r="Y70" s="37"/>
      <c r="Z70" s="37"/>
      <c r="AA70" s="37"/>
      <c r="AB70" s="37"/>
      <c r="AC70" s="37"/>
      <c r="AD70" s="38"/>
      <c r="AE70" s="54"/>
    </row>
    <row r="71" spans="8:8" s="8" ht="34.5" customFormat="1" customHeight="1">
      <c r="A71" s="26"/>
      <c r="B71" s="33"/>
      <c r="C71" s="50"/>
      <c r="D71" s="35"/>
      <c r="E71" s="110"/>
      <c r="F71" s="35" t="str">
        <f>'[1]2.3.05. got bengkel'!E41</f>
        <v>Pembangunan senderan jalan Br. Dinas Pumahan</v>
      </c>
      <c r="G71" s="33" t="s">
        <v>191</v>
      </c>
      <c r="H71" s="109">
        <v>0.0</v>
      </c>
      <c r="I71" s="35" t="s">
        <v>164</v>
      </c>
      <c r="J71" s="52">
        <v>1.0</v>
      </c>
      <c r="K71" s="26" t="s">
        <v>81</v>
      </c>
      <c r="L71" s="33" t="s">
        <v>43</v>
      </c>
      <c r="M71" s="35" t="s">
        <v>164</v>
      </c>
      <c r="N71" s="26" t="s">
        <v>169</v>
      </c>
      <c r="O71" s="73">
        <f>'[1]2.3.05. got bengkel'!O41</f>
        <v>0.0</v>
      </c>
      <c r="P71" s="26" t="str">
        <f>P70</f>
        <v> DD</v>
      </c>
      <c r="Q71" s="33" t="s">
        <v>45</v>
      </c>
      <c r="R71" s="33" t="s">
        <v>162</v>
      </c>
      <c r="S71" s="10"/>
      <c r="T71" s="113">
        <f>O71</f>
        <v>0.0</v>
      </c>
      <c r="U71" s="111"/>
      <c r="V71" s="37"/>
      <c r="W71" s="37"/>
      <c r="X71" s="37"/>
      <c r="Y71" s="37"/>
      <c r="Z71" s="37"/>
      <c r="AA71" s="37"/>
      <c r="AB71" s="37"/>
      <c r="AC71" s="37"/>
      <c r="AD71" s="38"/>
      <c r="AE71" s="54"/>
    </row>
    <row r="72" spans="8:8" s="8" ht="70.5" customFormat="1" customHeight="1">
      <c r="A72" s="26"/>
      <c r="B72" s="33"/>
      <c r="C72" s="50"/>
      <c r="D72" s="35"/>
      <c r="E72" s="114" t="s">
        <v>120</v>
      </c>
      <c r="F72" s="115" t="s">
        <v>192</v>
      </c>
      <c r="G72" s="33"/>
      <c r="H72" s="109"/>
      <c r="I72" s="35"/>
      <c r="J72" s="52"/>
      <c r="K72" s="26"/>
      <c r="L72" s="33"/>
      <c r="M72" s="35"/>
      <c r="N72" s="26"/>
      <c r="O72" s="73"/>
      <c r="P72" s="26"/>
      <c r="Q72" s="33"/>
      <c r="R72" s="33"/>
      <c r="S72" s="10"/>
      <c r="T72" s="111"/>
      <c r="U72" s="111"/>
      <c r="V72" s="37"/>
      <c r="W72" s="37"/>
      <c r="X72" s="37"/>
      <c r="Y72" s="37"/>
      <c r="Z72" s="37"/>
      <c r="AA72" s="37"/>
      <c r="AB72" s="37"/>
      <c r="AC72" s="37"/>
      <c r="AD72" s="38">
        <f>SUM(T72:AC72)</f>
        <v>0.0</v>
      </c>
      <c r="AE72" s="54"/>
    </row>
    <row r="73" spans="8:8" s="8" ht="36.75" customFormat="1" customHeight="1">
      <c r="A73" s="26"/>
      <c r="B73" s="33"/>
      <c r="C73" s="50"/>
      <c r="D73" s="35"/>
      <c r="E73" s="116" t="s">
        <v>86</v>
      </c>
      <c r="F73" s="115" t="s">
        <v>193</v>
      </c>
      <c r="G73" s="33" t="s">
        <v>191</v>
      </c>
      <c r="H73" s="109">
        <v>0.0</v>
      </c>
      <c r="I73" s="35" t="s">
        <v>164</v>
      </c>
      <c r="J73" s="52">
        <v>1.0</v>
      </c>
      <c r="K73" s="26" t="s">
        <v>81</v>
      </c>
      <c r="L73" s="33" t="s">
        <v>43</v>
      </c>
      <c r="M73" s="35" t="s">
        <v>164</v>
      </c>
      <c r="N73" s="26" t="s">
        <v>130</v>
      </c>
      <c r="O73" s="117">
        <f>'[1]2.3.07 setra bongol dan jm'!O30</f>
        <v>2.892E7</v>
      </c>
      <c r="P73" s="26" t="str">
        <f>'[1]2.3.07 setra bongol dan jm'!H14</f>
        <v>ADD</v>
      </c>
      <c r="Q73" s="33" t="s">
        <v>45</v>
      </c>
      <c r="R73" s="33" t="s">
        <v>162</v>
      </c>
      <c r="S73" s="10"/>
      <c r="T73" s="61"/>
      <c r="U73" s="61"/>
      <c r="V73" s="118">
        <f>O73</f>
        <v>2.892E7</v>
      </c>
      <c r="X73" s="37"/>
      <c r="Y73" s="37"/>
      <c r="Z73" s="37"/>
      <c r="AA73" s="37"/>
      <c r="AB73" s="37"/>
      <c r="AC73" s="37"/>
      <c r="AD73" s="38">
        <f>SUM(T73:AC73)</f>
        <v>2.892E7</v>
      </c>
      <c r="AE73" s="54"/>
    </row>
    <row r="74" spans="8:8" s="8" ht="36.75" customFormat="1" customHeight="1">
      <c r="A74" s="26"/>
      <c r="B74" s="33"/>
      <c r="C74" s="50"/>
      <c r="D74" s="35"/>
      <c r="E74" s="116" t="s">
        <v>86</v>
      </c>
      <c r="F74" s="115" t="str">
        <f>'[1]2.3.07 setra bongol dan jm'!E67</f>
        <v>Kegiatan Pembangunan Bale Pesayuban Setra Juwukmanis</v>
      </c>
      <c r="G74" s="33" t="s">
        <v>191</v>
      </c>
      <c r="H74" s="109">
        <v>0.0</v>
      </c>
      <c r="I74" s="35" t="s">
        <v>164</v>
      </c>
      <c r="J74" s="52">
        <v>1.0</v>
      </c>
      <c r="K74" s="26" t="s">
        <v>81</v>
      </c>
      <c r="L74" s="33" t="s">
        <v>43</v>
      </c>
      <c r="M74" s="35" t="s">
        <v>164</v>
      </c>
      <c r="N74" s="26" t="s">
        <v>130</v>
      </c>
      <c r="O74" s="117">
        <f>'[1]2.3.07 setra bongol dan jm'!O67</f>
        <v>3.447E7</v>
      </c>
      <c r="P74" s="26" t="str">
        <f>P73</f>
        <v>ADD</v>
      </c>
      <c r="Q74" s="33" t="s">
        <v>45</v>
      </c>
      <c r="R74" s="33" t="s">
        <v>162</v>
      </c>
      <c r="S74" s="10"/>
      <c r="T74" s="61"/>
      <c r="U74" s="118">
        <f>O74</f>
        <v>3.447E7</v>
      </c>
      <c r="X74" s="37"/>
      <c r="Y74" s="37"/>
      <c r="Z74" s="37"/>
      <c r="AA74" s="37"/>
      <c r="AB74" s="37"/>
      <c r="AC74" s="37"/>
      <c r="AD74" s="38"/>
      <c r="AE74" s="54"/>
    </row>
    <row r="75" spans="8:8" s="8" ht="48.0" customFormat="1" customHeight="1">
      <c r="A75" s="26"/>
      <c r="B75" s="33"/>
      <c r="C75" s="50"/>
      <c r="D75" s="35"/>
      <c r="E75" s="110" t="s">
        <v>173</v>
      </c>
      <c r="F75" s="35" t="s">
        <v>194</v>
      </c>
      <c r="G75" s="33" t="s">
        <v>191</v>
      </c>
      <c r="H75" s="109">
        <v>0.0</v>
      </c>
      <c r="I75" s="35" t="s">
        <v>164</v>
      </c>
      <c r="J75" s="52">
        <v>1.0</v>
      </c>
      <c r="K75" s="26" t="s">
        <v>125</v>
      </c>
      <c r="L75" s="33" t="s">
        <v>43</v>
      </c>
      <c r="M75" s="35" t="s">
        <v>164</v>
      </c>
      <c r="N75" s="26" t="s">
        <v>130</v>
      </c>
      <c r="O75" s="53"/>
      <c r="P75" s="26" t="str">
        <f>P79</f>
        <v> DD</v>
      </c>
      <c r="Q75" s="33" t="s">
        <v>45</v>
      </c>
      <c r="R75" s="33" t="s">
        <v>162</v>
      </c>
      <c r="S75" s="10"/>
      <c r="T75" s="37">
        <f>O75</f>
        <v>0.0</v>
      </c>
      <c r="U75" s="37"/>
      <c r="V75" s="37"/>
      <c r="W75" s="37"/>
      <c r="X75" s="37"/>
      <c r="Y75" s="37"/>
      <c r="Z75" s="37"/>
      <c r="AA75" s="37"/>
      <c r="AB75" s="37"/>
      <c r="AC75" s="37"/>
      <c r="AD75" s="38">
        <f>SUM(T75:AC75)</f>
        <v>0.0</v>
      </c>
      <c r="AE75" s="54"/>
    </row>
    <row r="76" spans="8:8" s="8" ht="48.0" customFormat="1" customHeight="1">
      <c r="A76" s="26"/>
      <c r="B76" s="33"/>
      <c r="C76" s="50"/>
      <c r="D76" s="35"/>
      <c r="E76" s="110"/>
      <c r="F76" s="35" t="str">
        <f>'[1]2.3.10 rabat'!E30</f>
        <v>Kegiatan Rabat Beton Gang……….. Br. Dinas Alasangker</v>
      </c>
      <c r="G76" s="33" t="s">
        <v>191</v>
      </c>
      <c r="H76" s="109">
        <v>0.0</v>
      </c>
      <c r="I76" s="35" t="s">
        <v>164</v>
      </c>
      <c r="J76" s="52">
        <v>1.0</v>
      </c>
      <c r="K76" s="26" t="s">
        <v>125</v>
      </c>
      <c r="L76" s="33" t="s">
        <v>43</v>
      </c>
      <c r="M76" s="35" t="s">
        <v>164</v>
      </c>
      <c r="N76" s="26" t="s">
        <v>195</v>
      </c>
      <c r="O76" s="53">
        <f>'[1]2.3.10 rabat'!O30</f>
        <v>5.43E7</v>
      </c>
      <c r="P76" s="26" t="str">
        <f t="shared" si="8" ref="P76:P77">P80</f>
        <v>ADD</v>
      </c>
      <c r="Q76" s="33" t="s">
        <v>45</v>
      </c>
      <c r="R76" s="33" t="s">
        <v>162</v>
      </c>
      <c r="S76" s="10"/>
      <c r="T76" s="37">
        <f>O76</f>
        <v>5.43E7</v>
      </c>
      <c r="U76" s="37"/>
      <c r="V76" s="37"/>
      <c r="W76" s="37"/>
      <c r="X76" s="37"/>
      <c r="Y76" s="37"/>
      <c r="Z76" s="37"/>
      <c r="AA76" s="37"/>
      <c r="AB76" s="37"/>
      <c r="AC76" s="37"/>
      <c r="AD76" s="38"/>
      <c r="AE76" s="54"/>
    </row>
    <row r="77" spans="8:8" s="8" ht="48.0" customFormat="1" customHeight="1">
      <c r="A77" s="26"/>
      <c r="B77" s="33"/>
      <c r="C77" s="50"/>
      <c r="D77" s="35"/>
      <c r="E77" s="110"/>
      <c r="F77" s="35" t="str">
        <f>'[1]2.3.10 rabat'!E57</f>
        <v>Kegiatan Rabat Beton Jalan/Gang …………... Br. Dinas Pendem</v>
      </c>
      <c r="G77" s="33" t="s">
        <v>191</v>
      </c>
      <c r="H77" s="109">
        <v>0.0</v>
      </c>
      <c r="I77" s="35" t="s">
        <v>164</v>
      </c>
      <c r="J77" s="52">
        <v>1.0</v>
      </c>
      <c r="K77" s="26" t="s">
        <v>125</v>
      </c>
      <c r="L77" s="33" t="s">
        <v>43</v>
      </c>
      <c r="M77" s="35" t="s">
        <v>164</v>
      </c>
      <c r="N77" s="26" t="s">
        <v>130</v>
      </c>
      <c r="O77" s="53">
        <f>'[1]2.3.10 rabat'!O57</f>
        <v>3.2798775E7</v>
      </c>
      <c r="P77" s="26" t="str">
        <f t="shared" si="8"/>
        <v>DD</v>
      </c>
      <c r="Q77" s="33" t="s">
        <v>45</v>
      </c>
      <c r="R77" s="33" t="s">
        <v>162</v>
      </c>
      <c r="S77" s="10"/>
      <c r="T77" s="37">
        <f t="shared" si="9" ref="T77">O77</f>
        <v>3.2798775E7</v>
      </c>
      <c r="U77" s="37"/>
      <c r="V77" s="37"/>
      <c r="W77" s="37"/>
      <c r="X77" s="37"/>
      <c r="Y77" s="37"/>
      <c r="Z77" s="37"/>
      <c r="AA77" s="37"/>
      <c r="AB77" s="37"/>
      <c r="AC77" s="37"/>
      <c r="AD77" s="38"/>
      <c r="AE77" s="54"/>
    </row>
    <row r="78" spans="8:8" s="8" ht="48.0" customFormat="1" customHeight="1">
      <c r="A78" s="26"/>
      <c r="B78" s="33"/>
      <c r="C78" s="50"/>
      <c r="D78" s="35"/>
      <c r="E78" s="110"/>
      <c r="F78" s="35" t="str">
        <f>'[1]2.3.10 rabat'!E83</f>
        <v>Kegiatan Rabat Beton Jalan/Gang …………... Br. Dinas Tenaon</v>
      </c>
      <c r="G78" s="33" t="s">
        <v>191</v>
      </c>
      <c r="H78" s="109">
        <v>0.0</v>
      </c>
      <c r="I78" s="35" t="s">
        <v>164</v>
      </c>
      <c r="J78" s="52">
        <v>1.0</v>
      </c>
      <c r="K78" s="26" t="s">
        <v>125</v>
      </c>
      <c r="L78" s="33" t="s">
        <v>43</v>
      </c>
      <c r="M78" s="35" t="s">
        <v>164</v>
      </c>
      <c r="N78" s="26" t="s">
        <v>196</v>
      </c>
      <c r="O78" s="53">
        <f>'[1]2.3.10 rabat'!O83</f>
        <v>1.182375E7</v>
      </c>
      <c r="P78" s="26" t="str">
        <f>P77</f>
        <v>DD</v>
      </c>
      <c r="Q78" s="33" t="s">
        <v>45</v>
      </c>
      <c r="R78" s="33" t="s">
        <v>162</v>
      </c>
      <c r="S78" s="10"/>
      <c r="U78" s="37">
        <f>O78</f>
        <v>1.182375E7</v>
      </c>
      <c r="V78" s="37"/>
      <c r="W78" s="37"/>
      <c r="X78" s="37"/>
      <c r="Y78" s="37"/>
      <c r="Z78" s="37"/>
      <c r="AA78" s="37"/>
      <c r="AB78" s="37"/>
      <c r="AC78" s="37"/>
      <c r="AD78" s="38"/>
      <c r="AE78" s="54"/>
    </row>
    <row r="79" spans="8:8" s="8" ht="51.75" customFormat="1" customHeight="1">
      <c r="A79" s="26"/>
      <c r="B79" s="80"/>
      <c r="C79" s="50"/>
      <c r="D79" s="35"/>
      <c r="E79" s="50" t="s">
        <v>128</v>
      </c>
      <c r="F79" s="115" t="str">
        <f>'[1]2.3.11 padat karya jln. tani'!E30</f>
        <v>Rehab. jalan usaha tani Subak Telaga waja Br. Dinas Pumahan</v>
      </c>
      <c r="G79" s="33" t="s">
        <v>191</v>
      </c>
      <c r="H79" s="109">
        <v>0.375</v>
      </c>
      <c r="I79" s="35" t="s">
        <v>164</v>
      </c>
      <c r="J79" s="52">
        <v>1.0</v>
      </c>
      <c r="K79" s="26" t="s">
        <v>197</v>
      </c>
      <c r="L79" s="33" t="s">
        <v>43</v>
      </c>
      <c r="M79" s="35" t="s">
        <v>164</v>
      </c>
      <c r="N79" s="26" t="s">
        <v>198</v>
      </c>
      <c r="O79" s="53">
        <f>'[1]2.3.11 padat karya jln. tani'!O49</f>
        <v>4.59E7</v>
      </c>
      <c r="P79" s="26" t="str">
        <f>'[1]2.3.11 padat karya jln. tani'!H14</f>
        <v> DD</v>
      </c>
      <c r="Q79" s="33" t="s">
        <v>45</v>
      </c>
      <c r="R79" s="33" t="s">
        <v>162</v>
      </c>
      <c r="S79" s="10"/>
      <c r="T79" s="37">
        <f>O79</f>
        <v>4.59E7</v>
      </c>
      <c r="U79" s="37"/>
      <c r="V79" s="37"/>
      <c r="W79" s="37"/>
      <c r="X79" s="37"/>
      <c r="Y79" s="37"/>
      <c r="Z79" s="37"/>
      <c r="AA79" s="37"/>
      <c r="AB79" s="37"/>
      <c r="AC79" s="37"/>
      <c r="AD79" s="38">
        <f t="shared" si="10" ref="AD79:AD142">SUM(T79:AC79)</f>
        <v>4.59E7</v>
      </c>
      <c r="AE79" s="54"/>
    </row>
    <row r="80" spans="8:8" s="8" ht="81.75" customFormat="1" customHeight="1">
      <c r="A80" s="26"/>
      <c r="B80" s="80"/>
      <c r="C80" s="50"/>
      <c r="D80" s="35"/>
      <c r="E80" s="50" t="s">
        <v>199</v>
      </c>
      <c r="F80" s="71" t="s">
        <v>200</v>
      </c>
      <c r="G80" s="33" t="s">
        <v>191</v>
      </c>
      <c r="H80" s="109">
        <v>0.375</v>
      </c>
      <c r="I80" s="35" t="s">
        <v>164</v>
      </c>
      <c r="J80" s="52">
        <v>1.0</v>
      </c>
      <c r="K80" s="26" t="s">
        <v>197</v>
      </c>
      <c r="L80" s="33" t="s">
        <v>43</v>
      </c>
      <c r="M80" s="35" t="s">
        <v>164</v>
      </c>
      <c r="N80" s="26" t="s">
        <v>201</v>
      </c>
      <c r="O80" s="53">
        <f>'[1]2.3.14 balai masyarakat bhp'!O70</f>
        <v>2.2571699561E7</v>
      </c>
      <c r="P80" s="26" t="str">
        <f>'[1]2.3.14 balai masyarakat bhp'!H14</f>
        <v>ADD</v>
      </c>
      <c r="Q80" s="33" t="s">
        <v>45</v>
      </c>
      <c r="R80" s="33" t="s">
        <v>162</v>
      </c>
      <c r="S80" s="10"/>
      <c r="T80" s="37"/>
      <c r="U80" s="37"/>
      <c r="V80" s="37">
        <f>O80</f>
        <v>2.2571699561E7</v>
      </c>
      <c r="X80" s="37"/>
      <c r="Y80" s="37"/>
      <c r="Z80" s="37"/>
      <c r="AA80" s="37"/>
      <c r="AB80" s="37"/>
      <c r="AC80" s="37"/>
      <c r="AD80" s="38">
        <f t="shared" si="10"/>
        <v>2.2571699561E7</v>
      </c>
      <c r="AE80" s="54"/>
    </row>
    <row r="81" spans="8:8" s="8" ht="62.25" customFormat="1" customHeight="1">
      <c r="A81" s="26"/>
      <c r="B81" s="80"/>
      <c r="C81" s="50"/>
      <c r="D81" s="35"/>
      <c r="E81" s="50" t="s">
        <v>202</v>
      </c>
      <c r="F81" s="80" t="s">
        <v>203</v>
      </c>
      <c r="G81" s="33" t="s">
        <v>191</v>
      </c>
      <c r="H81" s="26"/>
      <c r="I81" s="35" t="s">
        <v>164</v>
      </c>
      <c r="J81" s="52">
        <v>1.0</v>
      </c>
      <c r="K81" s="26" t="s">
        <v>204</v>
      </c>
      <c r="L81" s="33" t="s">
        <v>43</v>
      </c>
      <c r="M81" s="35" t="s">
        <v>205</v>
      </c>
      <c r="N81" s="26" t="s">
        <v>130</v>
      </c>
      <c r="O81" s="53">
        <f>'[1]2.3.16'!O58</f>
        <v>4400000.0</v>
      </c>
      <c r="P81" s="26" t="str">
        <f>'[1]2.3.16'!H14</f>
        <v>DD</v>
      </c>
      <c r="Q81" s="33" t="s">
        <v>45</v>
      </c>
      <c r="R81" s="33" t="s">
        <v>90</v>
      </c>
      <c r="S81" s="10"/>
      <c r="T81" s="37">
        <f>O81</f>
        <v>4400000.0</v>
      </c>
      <c r="U81" s="37"/>
      <c r="V81" s="37"/>
      <c r="W81" s="37"/>
      <c r="X81" s="37"/>
      <c r="Y81" s="37"/>
      <c r="Z81" s="37"/>
      <c r="AA81" s="37"/>
      <c r="AB81" s="37"/>
      <c r="AC81" s="37"/>
      <c r="AD81" s="38">
        <f t="shared" si="10"/>
        <v>4400000.0</v>
      </c>
      <c r="AE81" s="54"/>
    </row>
    <row r="82" spans="8:8" s="39" ht="36.0" customFormat="1">
      <c r="A82" s="40"/>
      <c r="B82" s="66"/>
      <c r="C82" s="75" t="s">
        <v>99</v>
      </c>
      <c r="D82" s="119" t="s">
        <v>206</v>
      </c>
      <c r="E82" s="75"/>
      <c r="F82" s="66"/>
      <c r="G82" s="40"/>
      <c r="H82" s="40"/>
      <c r="I82" s="40"/>
      <c r="J82" s="40"/>
      <c r="K82" s="40"/>
      <c r="L82" s="40"/>
      <c r="M82" s="64"/>
      <c r="N82" s="40"/>
      <c r="O82" s="67">
        <f>SUM(O83:O91)</f>
        <v>1.2485369691888E8</v>
      </c>
      <c r="P82" s="40"/>
      <c r="Q82" s="40"/>
      <c r="R82" s="66"/>
      <c r="S82" s="46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38">
        <f t="shared" si="10"/>
        <v>0.0</v>
      </c>
      <c r="AE82" s="68"/>
    </row>
    <row r="83" spans="8:8" s="8" ht="56.25" customFormat="1">
      <c r="A83" s="26"/>
      <c r="B83" s="26"/>
      <c r="C83" s="32"/>
      <c r="D83" s="26"/>
      <c r="E83" s="32" t="s">
        <v>120</v>
      </c>
      <c r="F83" s="80" t="s">
        <v>207</v>
      </c>
      <c r="G83" s="80"/>
      <c r="H83" s="26"/>
      <c r="I83" s="33"/>
      <c r="J83" s="33"/>
      <c r="K83" s="26"/>
      <c r="L83" s="33"/>
      <c r="M83" s="35"/>
      <c r="N83" s="26"/>
      <c r="O83" s="53"/>
      <c r="P83" s="26"/>
      <c r="Q83" s="33"/>
      <c r="R83" s="33"/>
      <c r="S83" s="10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8">
        <f t="shared" si="10"/>
        <v>0.0</v>
      </c>
      <c r="AE83" s="54">
        <f>O83-AD83</f>
        <v>0.0</v>
      </c>
    </row>
    <row r="84" spans="8:8" s="8" ht="37.5" customFormat="1" customHeight="1">
      <c r="A84" s="26"/>
      <c r="B84" s="26"/>
      <c r="C84" s="32"/>
      <c r="D84" s="26"/>
      <c r="E84" s="32" t="s">
        <v>86</v>
      </c>
      <c r="F84" s="35" t="s">
        <v>208</v>
      </c>
      <c r="G84" s="33" t="s">
        <v>209</v>
      </c>
      <c r="H84" s="109">
        <v>0.515</v>
      </c>
      <c r="I84" s="33" t="s">
        <v>210</v>
      </c>
      <c r="J84" s="52">
        <v>1.0</v>
      </c>
      <c r="K84" s="26" t="s">
        <v>211</v>
      </c>
      <c r="L84" s="33" t="s">
        <v>43</v>
      </c>
      <c r="M84" s="35" t="s">
        <v>212</v>
      </c>
      <c r="N84" s="26" t="s">
        <v>44</v>
      </c>
      <c r="O84" s="53">
        <f>'[1]2.4.07 sampah PKTD'!O51</f>
        <v>7.51E7</v>
      </c>
      <c r="P84" s="26" t="str">
        <f>'[1]2.4.07 sampah PKTD'!H14</f>
        <v> DD</v>
      </c>
      <c r="Q84" s="33" t="s">
        <v>45</v>
      </c>
      <c r="R84" s="33" t="s">
        <v>162</v>
      </c>
      <c r="S84" s="10"/>
      <c r="T84" s="37">
        <f>O84</f>
        <v>7.51E7</v>
      </c>
      <c r="U84" s="37"/>
      <c r="V84" s="37"/>
      <c r="W84" s="37"/>
      <c r="X84" s="37"/>
      <c r="Y84" s="37"/>
      <c r="Z84" s="37"/>
      <c r="AA84" s="37"/>
      <c r="AB84" s="37"/>
      <c r="AC84" s="37"/>
      <c r="AD84" s="38">
        <f t="shared" si="10"/>
        <v>7.51E7</v>
      </c>
      <c r="AE84" s="54">
        <f>O84-AD84</f>
        <v>0.0</v>
      </c>
    </row>
    <row r="85" spans="8:8" s="8" ht="72.0" customFormat="1" customHeight="1">
      <c r="A85" s="26"/>
      <c r="B85" s="26"/>
      <c r="C85" s="32"/>
      <c r="D85" s="26"/>
      <c r="E85" s="50" t="s">
        <v>213</v>
      </c>
      <c r="F85" s="80" t="s">
        <v>214</v>
      </c>
      <c r="G85" s="33"/>
      <c r="H85" s="26"/>
      <c r="I85" s="33"/>
      <c r="J85" s="52"/>
      <c r="K85" s="33"/>
      <c r="L85" s="33"/>
      <c r="M85" s="35"/>
      <c r="N85" s="26"/>
      <c r="O85" s="53"/>
      <c r="P85" s="26"/>
      <c r="Q85" s="33"/>
      <c r="R85" s="33"/>
      <c r="S85" s="10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8">
        <f t="shared" si="10"/>
        <v>0.0</v>
      </c>
      <c r="AE85" s="54">
        <f>O85-AD85</f>
        <v>0.0</v>
      </c>
    </row>
    <row r="86" spans="8:8" s="8" ht="45.0" customFormat="1">
      <c r="A86" s="26"/>
      <c r="B86" s="26"/>
      <c r="C86" s="32"/>
      <c r="D86" s="26"/>
      <c r="E86" s="50"/>
      <c r="F86" s="80" t="str">
        <f>'[1]2.4.12 Pipanisasi '!E30</f>
        <v>Pembangunan Jaringan Pipanisasi dan Filterisasi Desa Alasangker</v>
      </c>
      <c r="G86" s="33" t="s">
        <v>209</v>
      </c>
      <c r="H86" s="109">
        <v>0.0</v>
      </c>
      <c r="I86" s="33" t="s">
        <v>215</v>
      </c>
      <c r="J86" s="52">
        <v>1.0</v>
      </c>
      <c r="K86" s="33" t="s">
        <v>216</v>
      </c>
      <c r="L86" s="33" t="s">
        <v>43</v>
      </c>
      <c r="M86" s="35" t="s">
        <v>164</v>
      </c>
      <c r="N86" s="26" t="s">
        <v>217</v>
      </c>
      <c r="O86" s="53">
        <f>'[1]2.4.12 Pipanisasi '!O55</f>
        <v>4.175369691888E7</v>
      </c>
      <c r="P86" s="26" t="s">
        <v>218</v>
      </c>
      <c r="Q86" s="33" t="s">
        <v>45</v>
      </c>
      <c r="R86" s="33" t="s">
        <v>162</v>
      </c>
      <c r="S86" s="10"/>
      <c r="T86" s="37">
        <f>O86</f>
        <v>4.175369691888E7</v>
      </c>
      <c r="U86" s="37"/>
      <c r="V86" s="37"/>
      <c r="W86" s="37"/>
      <c r="X86" s="37"/>
      <c r="Y86" s="37"/>
      <c r="Z86" s="37"/>
      <c r="AA86" s="37"/>
      <c r="AB86" s="37"/>
      <c r="AC86" s="37"/>
      <c r="AD86" s="38">
        <f t="shared" si="10"/>
        <v>4.175369691888E7</v>
      </c>
      <c r="AE86" s="54"/>
    </row>
    <row r="87" spans="8:8" s="8" ht="57.0" customFormat="1" customHeight="1">
      <c r="A87" s="26"/>
      <c r="B87" s="26"/>
      <c r="C87" s="32"/>
      <c r="D87" s="26"/>
      <c r="E87" s="32" t="s">
        <v>199</v>
      </c>
      <c r="F87" s="35" t="s">
        <v>219</v>
      </c>
      <c r="G87" s="33" t="s">
        <v>209</v>
      </c>
      <c r="H87" s="109">
        <v>0.0</v>
      </c>
      <c r="I87" s="33" t="s">
        <v>215</v>
      </c>
      <c r="J87" s="52">
        <v>1.0</v>
      </c>
      <c r="K87" s="33" t="s">
        <v>216</v>
      </c>
      <c r="L87" s="33" t="s">
        <v>43</v>
      </c>
      <c r="M87" s="35" t="s">
        <v>164</v>
      </c>
      <c r="N87" s="26" t="s">
        <v>217</v>
      </c>
      <c r="O87" s="53" t="str">
        <f>'[1]2.4.14WC'!O272</f>
        <v/>
      </c>
      <c r="P87" s="26" t="str">
        <f>'[1]2.4.14WC'!H14</f>
        <v>  DD</v>
      </c>
      <c r="Q87" s="33" t="s">
        <v>45</v>
      </c>
      <c r="R87" s="33" t="s">
        <v>162</v>
      </c>
      <c r="S87" s="10"/>
      <c r="T87" s="37" t="str">
        <f>O87</f>
        <v/>
      </c>
      <c r="U87" s="37"/>
      <c r="V87" s="37"/>
      <c r="W87" s="37"/>
      <c r="X87" s="37"/>
      <c r="Y87" s="37"/>
      <c r="Z87" s="37"/>
      <c r="AA87" s="37"/>
      <c r="AB87" s="37"/>
      <c r="AC87" s="37"/>
      <c r="AD87" s="38">
        <f t="shared" si="10"/>
        <v>0.0</v>
      </c>
      <c r="AE87" s="54" t="e">
        <f>O87-AD87</f>
        <v>#VALUE!</v>
      </c>
    </row>
    <row r="88" spans="8:8" s="8" ht="90.75" customFormat="1" customHeight="1">
      <c r="A88" s="26"/>
      <c r="B88" s="26"/>
      <c r="C88" s="32"/>
      <c r="D88" s="26"/>
      <c r="E88" s="50" t="s">
        <v>220</v>
      </c>
      <c r="F88" s="80" t="s">
        <v>221</v>
      </c>
      <c r="G88" s="33" t="s">
        <v>209</v>
      </c>
      <c r="H88" s="109">
        <v>0.0</v>
      </c>
      <c r="I88" s="33" t="s">
        <v>215</v>
      </c>
      <c r="J88" s="52">
        <v>1.0</v>
      </c>
      <c r="K88" s="33" t="s">
        <v>216</v>
      </c>
      <c r="L88" s="33" t="s">
        <v>43</v>
      </c>
      <c r="M88" s="35" t="s">
        <v>164</v>
      </c>
      <c r="N88" s="26" t="s">
        <v>217</v>
      </c>
      <c r="O88" s="53">
        <f>'[1]2.4.15 '!O47</f>
        <v>8000000.0</v>
      </c>
      <c r="P88" s="26" t="str">
        <f>P87</f>
        <v>  DD</v>
      </c>
      <c r="Q88" s="33" t="s">
        <v>45</v>
      </c>
      <c r="R88" s="33" t="s">
        <v>162</v>
      </c>
      <c r="S88" s="10"/>
      <c r="T88" s="37">
        <f>O88</f>
        <v>8000000.0</v>
      </c>
      <c r="U88" s="37"/>
      <c r="V88" s="37"/>
      <c r="W88" s="37"/>
      <c r="X88" s="37"/>
      <c r="Y88" s="37"/>
      <c r="Z88" s="37"/>
      <c r="AA88" s="37"/>
      <c r="AB88" s="37"/>
      <c r="AC88" s="37"/>
      <c r="AD88" s="38">
        <f t="shared" si="10"/>
        <v>8000000.0</v>
      </c>
      <c r="AE88" s="54">
        <f>O88-AD88</f>
        <v>0.0</v>
      </c>
    </row>
    <row r="89" spans="8:8" s="8" ht="41.25" customFormat="1" customHeight="1">
      <c r="A89" s="26"/>
      <c r="B89" s="26"/>
      <c r="C89" s="32"/>
      <c r="D89" s="26"/>
      <c r="E89" s="50"/>
      <c r="F89" s="80" t="s">
        <v>222</v>
      </c>
      <c r="G89" s="33" t="s">
        <v>209</v>
      </c>
      <c r="H89" s="109">
        <v>0.0</v>
      </c>
      <c r="I89" s="33" t="s">
        <v>223</v>
      </c>
      <c r="J89" s="52">
        <v>1.0</v>
      </c>
      <c r="K89" s="33" t="s">
        <v>125</v>
      </c>
      <c r="L89" s="33" t="s">
        <v>43</v>
      </c>
      <c r="M89" s="35" t="s">
        <v>164</v>
      </c>
      <c r="N89" s="26" t="s">
        <v>130</v>
      </c>
      <c r="O89" s="53">
        <f>'[1]2.4.15 '!R46</f>
        <v>0.0</v>
      </c>
      <c r="P89" s="26" t="str">
        <f>'[1]2.4.15 '!H14</f>
        <v>DD</v>
      </c>
      <c r="Q89" s="33" t="s">
        <v>45</v>
      </c>
      <c r="R89" s="33" t="s">
        <v>162</v>
      </c>
      <c r="S89" s="10"/>
      <c r="T89" s="37">
        <f>O89</f>
        <v>0.0</v>
      </c>
      <c r="U89" s="37"/>
      <c r="V89" s="37"/>
      <c r="W89" s="37"/>
      <c r="X89" s="37"/>
      <c r="Y89" s="37"/>
      <c r="Z89" s="37"/>
      <c r="AA89" s="37"/>
      <c r="AB89" s="37"/>
      <c r="AC89" s="37"/>
      <c r="AD89" s="38">
        <f t="shared" si="10"/>
        <v>0.0</v>
      </c>
      <c r="AE89" s="54"/>
    </row>
    <row r="90" spans="8:8" s="8" ht="37.5" customFormat="1" customHeight="1">
      <c r="A90" s="26"/>
      <c r="B90" s="26"/>
      <c r="C90" s="32"/>
      <c r="D90" s="26"/>
      <c r="E90" s="50"/>
      <c r="F90" s="80" t="s">
        <v>224</v>
      </c>
      <c r="G90" s="33" t="s">
        <v>209</v>
      </c>
      <c r="H90" s="109">
        <v>0.0</v>
      </c>
      <c r="I90" s="33" t="s">
        <v>223</v>
      </c>
      <c r="J90" s="52">
        <v>1.0</v>
      </c>
      <c r="K90" s="33" t="s">
        <v>125</v>
      </c>
      <c r="L90" s="33" t="s">
        <v>43</v>
      </c>
      <c r="M90" s="35" t="s">
        <v>164</v>
      </c>
      <c r="N90" s="26" t="s">
        <v>130</v>
      </c>
      <c r="O90" s="53">
        <f>'[1]2.4.15 '!S46</f>
        <v>0.0</v>
      </c>
      <c r="P90" s="26" t="str">
        <f>P89</f>
        <v>DD</v>
      </c>
      <c r="Q90" s="33" t="s">
        <v>45</v>
      </c>
      <c r="R90" s="33" t="s">
        <v>162</v>
      </c>
      <c r="S90" s="10"/>
      <c r="T90" s="37">
        <f t="shared" si="11" ref="T90:T91">O90</f>
        <v>0.0</v>
      </c>
      <c r="U90" s="37"/>
      <c r="V90" s="37"/>
      <c r="W90" s="37"/>
      <c r="X90" s="37"/>
      <c r="Y90" s="37"/>
      <c r="Z90" s="37"/>
      <c r="AA90" s="37"/>
      <c r="AB90" s="37"/>
      <c r="AC90" s="37"/>
      <c r="AD90" s="38">
        <f t="shared" si="10"/>
        <v>0.0</v>
      </c>
      <c r="AE90" s="54"/>
    </row>
    <row r="91" spans="8:8" s="8" ht="39.75" customFormat="1" customHeight="1">
      <c r="A91" s="26"/>
      <c r="B91" s="26"/>
      <c r="C91" s="32"/>
      <c r="D91" s="26"/>
      <c r="E91" s="50"/>
      <c r="F91" s="80" t="s">
        <v>225</v>
      </c>
      <c r="G91" s="33" t="s">
        <v>209</v>
      </c>
      <c r="H91" s="109">
        <v>0.0</v>
      </c>
      <c r="I91" s="33" t="s">
        <v>223</v>
      </c>
      <c r="J91" s="52">
        <v>1.0</v>
      </c>
      <c r="K91" s="33" t="s">
        <v>125</v>
      </c>
      <c r="L91" s="33" t="s">
        <v>43</v>
      </c>
      <c r="M91" s="35" t="s">
        <v>226</v>
      </c>
      <c r="N91" s="26" t="s">
        <v>130</v>
      </c>
      <c r="O91" s="53" t="str">
        <f>'[1]2.4.15 '!T46</f>
        <v/>
      </c>
      <c r="P91" s="26" t="str">
        <f>P89</f>
        <v>DD</v>
      </c>
      <c r="Q91" s="33" t="s">
        <v>45</v>
      </c>
      <c r="R91" s="33" t="s">
        <v>162</v>
      </c>
      <c r="S91" s="10"/>
      <c r="T91" s="37" t="str">
        <f t="shared" si="11"/>
        <v/>
      </c>
      <c r="U91" s="37"/>
      <c r="V91" s="37"/>
      <c r="W91" s="37"/>
      <c r="X91" s="37"/>
      <c r="Y91" s="37"/>
      <c r="Z91" s="37"/>
      <c r="AA91" s="37"/>
      <c r="AB91" s="37"/>
      <c r="AC91" s="37"/>
      <c r="AD91" s="38">
        <f t="shared" si="10"/>
        <v>0.0</v>
      </c>
      <c r="AE91" s="54"/>
    </row>
    <row r="92" spans="8:8" s="39" ht="36.0" customFormat="1" customHeight="1">
      <c r="A92" s="40"/>
      <c r="B92" s="40"/>
      <c r="C92" s="63" t="s">
        <v>131</v>
      </c>
      <c r="D92" s="64" t="s">
        <v>227</v>
      </c>
      <c r="E92" s="63"/>
      <c r="F92" s="64"/>
      <c r="G92" s="66"/>
      <c r="H92" s="40"/>
      <c r="I92" s="66"/>
      <c r="J92" s="66"/>
      <c r="K92" s="40"/>
      <c r="L92" s="66"/>
      <c r="M92" s="64"/>
      <c r="N92" s="40"/>
      <c r="O92" s="67" t="str">
        <f>O93</f>
        <v/>
      </c>
      <c r="P92" s="40"/>
      <c r="Q92" s="66"/>
      <c r="R92" s="66"/>
      <c r="S92" s="46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38">
        <f t="shared" si="10"/>
        <v>0.0</v>
      </c>
      <c r="AE92" s="68"/>
    </row>
    <row r="93" spans="8:8" s="8" ht="45.0" customFormat="1">
      <c r="A93" s="26"/>
      <c r="B93" s="26"/>
      <c r="C93" s="32"/>
      <c r="D93" s="26"/>
      <c r="E93" s="120" t="s">
        <v>51</v>
      </c>
      <c r="F93" s="80" t="s">
        <v>228</v>
      </c>
      <c r="G93" s="33" t="s">
        <v>209</v>
      </c>
      <c r="H93" s="101">
        <v>0.0</v>
      </c>
      <c r="I93" s="33" t="s">
        <v>223</v>
      </c>
      <c r="J93" s="52">
        <v>1.0</v>
      </c>
      <c r="K93" s="33" t="s">
        <v>125</v>
      </c>
      <c r="L93" s="33" t="s">
        <v>43</v>
      </c>
      <c r="M93" s="35" t="s">
        <v>164</v>
      </c>
      <c r="N93" s="26" t="s">
        <v>130</v>
      </c>
      <c r="O93" s="53" t="str">
        <f>'[1]2.5.03'!O46</f>
        <v/>
      </c>
      <c r="P93" s="26" t="str">
        <f>'[1]2.5.03'!H14</f>
        <v>DD</v>
      </c>
      <c r="Q93" s="33" t="s">
        <v>45</v>
      </c>
      <c r="R93" s="33" t="s">
        <v>148</v>
      </c>
      <c r="S93" s="10"/>
      <c r="T93" s="37" t="str">
        <f>O93</f>
        <v/>
      </c>
      <c r="U93" s="37"/>
      <c r="V93" s="37"/>
      <c r="W93" s="37"/>
      <c r="X93" s="37"/>
      <c r="Y93" s="37"/>
      <c r="Z93" s="37"/>
      <c r="AA93" s="37"/>
      <c r="AB93" s="37"/>
      <c r="AC93" s="37"/>
      <c r="AD93" s="38">
        <f t="shared" si="10"/>
        <v>0.0</v>
      </c>
      <c r="AE93" s="54"/>
    </row>
    <row r="94" spans="8:8" s="8" ht="33.75" customFormat="1">
      <c r="A94" s="26"/>
      <c r="B94" s="26"/>
      <c r="C94" s="32" t="s">
        <v>229</v>
      </c>
      <c r="D94" s="35" t="s">
        <v>230</v>
      </c>
      <c r="E94" s="32"/>
      <c r="F94" s="26"/>
      <c r="G94" s="33"/>
      <c r="H94" s="26"/>
      <c r="I94" s="33"/>
      <c r="J94" s="33"/>
      <c r="K94" s="26"/>
      <c r="L94" s="33"/>
      <c r="M94" s="35"/>
      <c r="N94" s="26"/>
      <c r="O94" s="73">
        <f>SUM(O95:O96)</f>
        <v>1.807E7</v>
      </c>
      <c r="P94" s="26"/>
      <c r="Q94" s="26"/>
      <c r="R94" s="33"/>
      <c r="S94" s="10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8">
        <f t="shared" si="10"/>
        <v>0.0</v>
      </c>
      <c r="AE94" s="54"/>
    </row>
    <row r="95" spans="8:8" s="8" ht="56.25" customFormat="1">
      <c r="A95" s="26"/>
      <c r="B95" s="26"/>
      <c r="C95" s="32"/>
      <c r="D95" s="26"/>
      <c r="E95" s="50" t="s">
        <v>47</v>
      </c>
      <c r="F95" s="35" t="s">
        <v>231</v>
      </c>
      <c r="G95" s="33" t="s">
        <v>209</v>
      </c>
      <c r="H95" s="109">
        <v>0.26</v>
      </c>
      <c r="I95" s="33" t="s">
        <v>232</v>
      </c>
      <c r="J95" s="52">
        <v>1.0</v>
      </c>
      <c r="K95" s="33" t="s">
        <v>125</v>
      </c>
      <c r="L95" s="33" t="s">
        <v>43</v>
      </c>
      <c r="M95" s="35" t="s">
        <v>164</v>
      </c>
      <c r="N95" s="26" t="s">
        <v>44</v>
      </c>
      <c r="O95" s="53">
        <f>'[1]2.6.02. '!O40</f>
        <v>3550000.0</v>
      </c>
      <c r="P95" s="33" t="str">
        <f>'[1]2.6.02. '!H14</f>
        <v>DD</v>
      </c>
      <c r="Q95" s="33" t="s">
        <v>45</v>
      </c>
      <c r="R95" s="33" t="s">
        <v>90</v>
      </c>
      <c r="S95" s="10"/>
      <c r="T95" s="37">
        <f>O95</f>
        <v>3550000.0</v>
      </c>
      <c r="U95" s="37"/>
      <c r="V95" s="37"/>
      <c r="W95" s="37"/>
      <c r="X95" s="37"/>
      <c r="Y95" s="37"/>
      <c r="Z95" s="37"/>
      <c r="AA95" s="37"/>
      <c r="AB95" s="37"/>
      <c r="AC95" s="37"/>
      <c r="AD95" s="38">
        <f t="shared" si="10"/>
        <v>3550000.0</v>
      </c>
      <c r="AE95" s="54">
        <f>O95-AD95</f>
        <v>0.0</v>
      </c>
    </row>
    <row r="96" spans="8:8" s="8" ht="73.5" customFormat="1" customHeight="1">
      <c r="A96" s="26"/>
      <c r="B96" s="26"/>
      <c r="C96" s="32"/>
      <c r="D96" s="26"/>
      <c r="E96" s="50" t="s">
        <v>51</v>
      </c>
      <c r="F96" s="35" t="s">
        <v>233</v>
      </c>
      <c r="G96" s="33" t="s">
        <v>209</v>
      </c>
      <c r="H96" s="109">
        <v>0.46</v>
      </c>
      <c r="I96" s="33" t="s">
        <v>234</v>
      </c>
      <c r="J96" s="52">
        <v>1.0</v>
      </c>
      <c r="K96" s="33" t="s">
        <v>125</v>
      </c>
      <c r="L96" s="33" t="s">
        <v>43</v>
      </c>
      <c r="M96" s="35" t="s">
        <v>164</v>
      </c>
      <c r="N96" s="26" t="s">
        <v>44</v>
      </c>
      <c r="O96" s="53">
        <f>'[1]2.6.03 '!O47</f>
        <v>1.452E7</v>
      </c>
      <c r="P96" s="33" t="str">
        <f>'[1]2.6.03 '!H14</f>
        <v>DD</v>
      </c>
      <c r="Q96" s="33" t="s">
        <v>45</v>
      </c>
      <c r="R96" s="33" t="s">
        <v>90</v>
      </c>
      <c r="S96" s="10"/>
      <c r="T96" s="37">
        <f>O96</f>
        <v>1.452E7</v>
      </c>
      <c r="U96" s="37"/>
      <c r="V96" s="37"/>
      <c r="W96" s="37"/>
      <c r="X96" s="37"/>
      <c r="Y96" s="37"/>
      <c r="Z96" s="37"/>
      <c r="AA96" s="37"/>
      <c r="AB96" s="37"/>
      <c r="AC96" s="37"/>
      <c r="AD96" s="38">
        <f t="shared" si="10"/>
        <v>1.452E7</v>
      </c>
      <c r="AE96" s="54">
        <f>O96-AD96</f>
        <v>0.0</v>
      </c>
    </row>
    <row r="97" spans="8:8" s="8" ht="31.5" customFormat="1" customHeight="1">
      <c r="A97" s="26"/>
      <c r="B97" s="26"/>
      <c r="C97" s="32" t="s">
        <v>235</v>
      </c>
      <c r="D97" s="26" t="s">
        <v>236</v>
      </c>
      <c r="E97" s="50"/>
      <c r="F97" s="35"/>
      <c r="G97" s="33"/>
      <c r="H97" s="26"/>
      <c r="I97" s="33"/>
      <c r="J97" s="33"/>
      <c r="K97" s="26"/>
      <c r="L97" s="33"/>
      <c r="M97" s="35"/>
      <c r="N97" s="26"/>
      <c r="O97" s="73">
        <f>O98</f>
        <v>0.0</v>
      </c>
      <c r="P97" s="33"/>
      <c r="Q97" s="33"/>
      <c r="R97" s="33"/>
      <c r="S97" s="10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8">
        <f t="shared" si="10"/>
        <v>0.0</v>
      </c>
      <c r="AE97" s="54"/>
    </row>
    <row r="98" spans="8:8" s="8" ht="96.0" customFormat="1" customHeight="1">
      <c r="A98" s="26"/>
      <c r="B98" s="26"/>
      <c r="C98" s="26"/>
      <c r="D98" s="26"/>
      <c r="E98" s="50" t="s">
        <v>47</v>
      </c>
      <c r="F98" s="35" t="s">
        <v>237</v>
      </c>
      <c r="G98" s="33" t="s">
        <v>209</v>
      </c>
      <c r="H98" s="109">
        <v>0.0</v>
      </c>
      <c r="I98" s="33" t="s">
        <v>238</v>
      </c>
      <c r="J98" s="52">
        <v>1.0</v>
      </c>
      <c r="K98" s="33" t="s">
        <v>125</v>
      </c>
      <c r="L98" s="33" t="s">
        <v>43</v>
      </c>
      <c r="M98" s="35" t="s">
        <v>164</v>
      </c>
      <c r="N98" s="26" t="s">
        <v>161</v>
      </c>
      <c r="O98" s="53">
        <f>'[1]2.8.02'!O57</f>
        <v>0.0</v>
      </c>
      <c r="P98" s="33" t="str">
        <f>'[1]2.8.02'!H14</f>
        <v>BHP</v>
      </c>
      <c r="Q98" s="33" t="s">
        <v>45</v>
      </c>
      <c r="R98" s="33" t="s">
        <v>162</v>
      </c>
      <c r="S98" s="10"/>
      <c r="T98" s="37"/>
      <c r="U98" s="37"/>
      <c r="V98" s="37"/>
      <c r="W98" s="37">
        <f>O98</f>
        <v>0.0</v>
      </c>
      <c r="X98" s="37"/>
      <c r="Y98" s="37"/>
      <c r="Z98" s="37"/>
      <c r="AA98" s="37"/>
      <c r="AB98" s="37"/>
      <c r="AC98" s="37"/>
      <c r="AD98" s="38">
        <f t="shared" si="10"/>
        <v>0.0</v>
      </c>
      <c r="AE98" s="54">
        <f>O98-AD98</f>
        <v>0.0</v>
      </c>
    </row>
    <row r="99" spans="8:8" s="8" ht="24.0" customFormat="1" customHeight="1">
      <c r="A99" s="99" t="s">
        <v>239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73" t="e">
        <f>O44+O56+O68+O82+O92+O94+O97</f>
        <v>#VALUE!</v>
      </c>
      <c r="P99" s="57"/>
      <c r="Q99" s="26"/>
      <c r="R99" s="33"/>
      <c r="S99" s="10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8">
        <f t="shared" si="10"/>
        <v>0.0</v>
      </c>
      <c r="AE99" s="54"/>
    </row>
    <row r="100" spans="8:8" s="8" ht="43.5" customFormat="1" customHeight="1">
      <c r="A100" s="34">
        <v>3.0</v>
      </c>
      <c r="B100" s="100" t="s">
        <v>240</v>
      </c>
      <c r="C100" s="100"/>
      <c r="D100" s="100"/>
      <c r="E100" s="50"/>
      <c r="F100" s="33"/>
      <c r="G100" s="33"/>
      <c r="H100" s="33"/>
      <c r="I100" s="33"/>
      <c r="J100" s="33"/>
      <c r="K100" s="33"/>
      <c r="L100" s="33"/>
      <c r="M100" s="35"/>
      <c r="N100" s="33"/>
      <c r="O100" s="53"/>
      <c r="P100" s="57"/>
      <c r="Q100" s="26"/>
      <c r="R100" s="33"/>
      <c r="S100" s="10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8">
        <f t="shared" si="10"/>
        <v>0.0</v>
      </c>
      <c r="AE100" s="54">
        <f>O100-AD100</f>
        <v>0.0</v>
      </c>
    </row>
    <row r="101" spans="8:8" s="39" ht="69.0" customFormat="1" customHeight="1">
      <c r="A101" s="40"/>
      <c r="B101" s="66"/>
      <c r="C101" s="75" t="s">
        <v>141</v>
      </c>
      <c r="D101" s="64" t="s">
        <v>241</v>
      </c>
      <c r="E101" s="75"/>
      <c r="F101" s="66"/>
      <c r="G101" s="66"/>
      <c r="H101" s="66"/>
      <c r="I101" s="66"/>
      <c r="J101" s="66"/>
      <c r="K101" s="66"/>
      <c r="L101" s="66"/>
      <c r="M101" s="64"/>
      <c r="N101" s="66"/>
      <c r="O101" s="67">
        <f>O102</f>
        <v>9650000.0</v>
      </c>
      <c r="P101" s="40"/>
      <c r="Q101" s="40"/>
      <c r="R101" s="66"/>
      <c r="S101" s="46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38">
        <f t="shared" si="10"/>
        <v>0.0</v>
      </c>
      <c r="AE101" s="68"/>
    </row>
    <row r="102" spans="8:8" s="121" ht="60.0" customFormat="1" customHeight="1">
      <c r="A102" s="26"/>
      <c r="B102" s="122"/>
      <c r="C102" s="122"/>
      <c r="D102" s="122"/>
      <c r="E102" s="122" t="s">
        <v>38</v>
      </c>
      <c r="F102" s="80" t="s">
        <v>242</v>
      </c>
      <c r="G102" s="80"/>
      <c r="H102" s="109"/>
      <c r="I102" s="80"/>
      <c r="J102" s="52"/>
      <c r="K102" s="86"/>
      <c r="L102" s="33"/>
      <c r="M102" s="86"/>
      <c r="N102" s="122"/>
      <c r="O102" s="123">
        <f>O103</f>
        <v>9650000.0</v>
      </c>
      <c r="P102" s="26"/>
      <c r="Q102" s="33"/>
      <c r="R102" s="80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8">
        <f t="shared" si="10"/>
        <v>0.0</v>
      </c>
      <c r="AE102" s="54">
        <f>O102-AD102</f>
        <v>9650000.0</v>
      </c>
    </row>
    <row r="103" spans="8:8" s="121" ht="63.75" customFormat="1" customHeight="1">
      <c r="A103" s="26"/>
      <c r="B103" s="122"/>
      <c r="C103" s="122"/>
      <c r="D103" s="122"/>
      <c r="E103" s="124" t="s">
        <v>86</v>
      </c>
      <c r="F103" s="80" t="s">
        <v>243</v>
      </c>
      <c r="G103" s="87" t="s">
        <v>244</v>
      </c>
      <c r="H103" s="109">
        <v>0.0</v>
      </c>
      <c r="I103" s="80" t="s">
        <v>245</v>
      </c>
      <c r="J103" s="52">
        <v>1.0</v>
      </c>
      <c r="K103" s="86" t="s">
        <v>246</v>
      </c>
      <c r="L103" s="33" t="s">
        <v>43</v>
      </c>
      <c r="M103" s="86" t="s">
        <v>247</v>
      </c>
      <c r="N103" s="122" t="s">
        <v>130</v>
      </c>
      <c r="O103" s="123">
        <f>'[1]3.1.01 bru'!O46</f>
        <v>9650000.0</v>
      </c>
      <c r="P103" s="26" t="str">
        <f>'[1]3.1.01 bru'!H14</f>
        <v>BHP</v>
      </c>
      <c r="Q103" s="33" t="s">
        <v>45</v>
      </c>
      <c r="R103" s="80" t="s">
        <v>90</v>
      </c>
      <c r="T103" s="37"/>
      <c r="U103" s="37"/>
      <c r="V103" s="37"/>
      <c r="W103" s="37">
        <f>O103</f>
        <v>9650000.0</v>
      </c>
      <c r="X103" s="37"/>
      <c r="Y103" s="37"/>
      <c r="Z103" s="37"/>
      <c r="AA103" s="37"/>
      <c r="AB103" s="37"/>
      <c r="AC103" s="37"/>
      <c r="AD103" s="38">
        <f t="shared" si="10"/>
        <v>9650000.0</v>
      </c>
      <c r="AE103" s="54"/>
    </row>
    <row r="104" spans="8:8" s="39" ht="43.5" customFormat="1" customHeight="1">
      <c r="A104" s="40"/>
      <c r="B104" s="40"/>
      <c r="C104" s="63" t="s">
        <v>72</v>
      </c>
      <c r="D104" s="64" t="s">
        <v>248</v>
      </c>
      <c r="E104" s="40"/>
      <c r="F104" s="40"/>
      <c r="G104" s="66"/>
      <c r="H104" s="109"/>
      <c r="I104" s="66"/>
      <c r="J104" s="66"/>
      <c r="K104" s="64"/>
      <c r="L104" s="66"/>
      <c r="M104" s="64"/>
      <c r="N104" s="66"/>
      <c r="O104" s="67">
        <f>O105+O106</f>
        <v>1.7414E8</v>
      </c>
      <c r="P104" s="40"/>
      <c r="Q104" s="40"/>
      <c r="R104" s="66"/>
      <c r="S104" s="46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38">
        <f t="shared" si="10"/>
        <v>0.0</v>
      </c>
      <c r="AE104" s="68"/>
    </row>
    <row r="105" spans="8:8" s="8" ht="74.25" customFormat="1" customHeight="1">
      <c r="A105" s="26"/>
      <c r="B105" s="26"/>
      <c r="C105" s="32"/>
      <c r="D105" s="35"/>
      <c r="E105" s="50" t="s">
        <v>38</v>
      </c>
      <c r="F105" s="86" t="s">
        <v>249</v>
      </c>
      <c r="G105" s="87" t="s">
        <v>244</v>
      </c>
      <c r="H105" s="109">
        <v>1.0</v>
      </c>
      <c r="I105" s="35" t="s">
        <v>164</v>
      </c>
      <c r="J105" s="52">
        <v>1.0</v>
      </c>
      <c r="K105" s="35" t="s">
        <v>104</v>
      </c>
      <c r="L105" s="33" t="s">
        <v>43</v>
      </c>
      <c r="M105" s="35" t="s">
        <v>250</v>
      </c>
      <c r="N105" s="33" t="s">
        <v>105</v>
      </c>
      <c r="O105" s="73">
        <f>'[1]3.2.01 bulan bahasa bali. Perub'!O98</f>
        <v>1.104E7</v>
      </c>
      <c r="P105" s="26" t="str">
        <f>'[1]3.2.01 bulan bahasa bali. Perub'!H14</f>
        <v>PAD</v>
      </c>
      <c r="Q105" s="33" t="s">
        <v>45</v>
      </c>
      <c r="R105" s="33" t="s">
        <v>148</v>
      </c>
      <c r="S105" s="10"/>
      <c r="T105" s="37"/>
      <c r="U105" s="37"/>
      <c r="V105" s="29"/>
      <c r="X105" s="37"/>
      <c r="Y105" s="60">
        <f>O105</f>
        <v>1.104E7</v>
      </c>
      <c r="Z105" s="37"/>
      <c r="AA105" s="37"/>
      <c r="AB105" s="37"/>
      <c r="AC105" s="37"/>
      <c r="AD105" s="38">
        <f t="shared" si="10"/>
        <v>1.104E7</v>
      </c>
      <c r="AE105" s="54">
        <f>O105-AD105</f>
        <v>0.0</v>
      </c>
    </row>
    <row r="106" spans="8:8" s="8" ht="90.0" customFormat="1" customHeight="1">
      <c r="A106" s="26"/>
      <c r="B106" s="26"/>
      <c r="D106" s="26"/>
      <c r="E106" s="50" t="s">
        <v>51</v>
      </c>
      <c r="F106" s="35" t="s">
        <v>251</v>
      </c>
      <c r="G106" s="33"/>
      <c r="H106" s="26"/>
      <c r="I106" s="33"/>
      <c r="J106" s="33"/>
      <c r="K106" s="35"/>
      <c r="L106" s="33"/>
      <c r="M106" s="35"/>
      <c r="N106" s="33"/>
      <c r="O106" s="73">
        <f>SUM(O107:O120)</f>
        <v>1.631E8</v>
      </c>
      <c r="P106" s="26"/>
      <c r="Q106" s="26"/>
      <c r="R106" s="33"/>
      <c r="S106" s="10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8">
        <f t="shared" si="10"/>
        <v>0.0</v>
      </c>
      <c r="AE106" s="54"/>
    </row>
    <row r="107" spans="8:8" s="8" ht="81.0" customFormat="1" customHeight="1">
      <c r="A107" s="26"/>
      <c r="B107" s="26"/>
      <c r="C107" s="32"/>
      <c r="D107" s="26"/>
      <c r="E107" s="50" t="s">
        <v>86</v>
      </c>
      <c r="F107" s="35" t="s">
        <v>252</v>
      </c>
      <c r="G107" s="87" t="s">
        <v>244</v>
      </c>
      <c r="H107" s="109">
        <v>0.39</v>
      </c>
      <c r="I107" s="35" t="s">
        <v>164</v>
      </c>
      <c r="J107" s="52">
        <v>1.0</v>
      </c>
      <c r="K107" s="35" t="s">
        <v>93</v>
      </c>
      <c r="L107" s="33" t="s">
        <v>43</v>
      </c>
      <c r="M107" s="35" t="s">
        <v>164</v>
      </c>
      <c r="N107" s="33" t="s">
        <v>44</v>
      </c>
      <c r="O107" s="53">
        <f>'[1]3.2.03 ODALAN SUBAK'!O30</f>
        <v>5.268E7</v>
      </c>
      <c r="P107" s="33" t="str">
        <f>'[1]3.2.03 ODALAN SUBAK'!K35</f>
        <v>ADD</v>
      </c>
      <c r="Q107" s="33" t="s">
        <v>45</v>
      </c>
      <c r="R107" s="33" t="s">
        <v>148</v>
      </c>
      <c r="S107" s="54"/>
      <c r="T107" s="37"/>
      <c r="U107" s="37"/>
      <c r="V107" s="37">
        <f>O107</f>
        <v>5.268E7</v>
      </c>
      <c r="X107" s="37"/>
      <c r="Y107" s="37"/>
      <c r="Z107" s="37"/>
      <c r="AA107" s="37"/>
      <c r="AB107" s="37"/>
      <c r="AC107" s="37"/>
      <c r="AD107" s="38">
        <f t="shared" si="10"/>
        <v>5.268E7</v>
      </c>
      <c r="AE107" s="54">
        <f>O107-AD107</f>
        <v>0.0</v>
      </c>
    </row>
    <row r="108" spans="8:8" s="8" ht="82.5" customFormat="1" customHeight="1">
      <c r="A108" s="26"/>
      <c r="B108" s="26"/>
      <c r="C108" s="32"/>
      <c r="D108" s="26"/>
      <c r="E108" s="50" t="s">
        <v>86</v>
      </c>
      <c r="F108" s="35" t="s">
        <v>253</v>
      </c>
      <c r="G108" s="87" t="s">
        <v>244</v>
      </c>
      <c r="H108" s="109">
        <v>0.5</v>
      </c>
      <c r="I108" s="35" t="s">
        <v>164</v>
      </c>
      <c r="J108" s="52">
        <v>1.0</v>
      </c>
      <c r="K108" s="35" t="s">
        <v>93</v>
      </c>
      <c r="L108" s="33" t="s">
        <v>43</v>
      </c>
      <c r="M108" s="35" t="s">
        <v>164</v>
      </c>
      <c r="N108" s="33" t="s">
        <v>254</v>
      </c>
      <c r="O108" s="53">
        <f>'[1]3.2.03 ODALAN SUBAK'!O71</f>
        <v>1.762E7</v>
      </c>
      <c r="P108" s="53" t="str">
        <f>'[1]3.2.03 ODALAN SUBAK'!K75</f>
        <v>ADD</v>
      </c>
      <c r="Q108" s="33" t="s">
        <v>45</v>
      </c>
      <c r="R108" s="33" t="s">
        <v>148</v>
      </c>
      <c r="S108" s="54"/>
      <c r="T108" s="37"/>
      <c r="U108" s="37"/>
      <c r="V108" s="37">
        <f>O108</f>
        <v>1.762E7</v>
      </c>
      <c r="X108" s="37"/>
      <c r="Y108" s="37"/>
      <c r="Z108" s="37"/>
      <c r="AA108" s="37"/>
      <c r="AB108" s="37"/>
      <c r="AC108" s="37"/>
      <c r="AD108" s="38">
        <f t="shared" si="10"/>
        <v>1.762E7</v>
      </c>
      <c r="AE108" s="54">
        <f>O108-AD108</f>
        <v>0.0</v>
      </c>
    </row>
    <row r="109" spans="8:8" s="8" ht="56.25" customFormat="1" customHeight="1">
      <c r="A109" s="26"/>
      <c r="B109" s="26"/>
      <c r="C109" s="32"/>
      <c r="D109" s="26"/>
      <c r="E109" s="50" t="s">
        <v>86</v>
      </c>
      <c r="F109" s="80" t="s">
        <v>255</v>
      </c>
      <c r="G109" s="87" t="s">
        <v>244</v>
      </c>
      <c r="H109" s="109">
        <v>1.0</v>
      </c>
      <c r="I109" s="35" t="s">
        <v>164</v>
      </c>
      <c r="J109" s="52">
        <v>1.0</v>
      </c>
      <c r="K109" s="35" t="s">
        <v>93</v>
      </c>
      <c r="L109" s="33" t="s">
        <v>43</v>
      </c>
      <c r="M109" s="35" t="s">
        <v>250</v>
      </c>
      <c r="N109" s="33" t="s">
        <v>105</v>
      </c>
      <c r="O109" s="53">
        <f>'[1]3.2.03 ODALAN SUBAK'!O50</f>
        <v>4800000.0</v>
      </c>
      <c r="P109" s="33" t="str">
        <f>'[1]3.2.03 ODALAN SUBAK'!K55</f>
        <v>ADD</v>
      </c>
      <c r="Q109" s="33" t="s">
        <v>45</v>
      </c>
      <c r="R109" s="33" t="s">
        <v>148</v>
      </c>
      <c r="S109" s="54"/>
      <c r="T109" s="37"/>
      <c r="U109" s="37"/>
      <c r="V109" s="37">
        <f>O109</f>
        <v>4800000.0</v>
      </c>
      <c r="X109" s="37"/>
      <c r="Y109" s="37"/>
      <c r="Z109" s="37"/>
      <c r="AA109" s="37"/>
      <c r="AB109" s="37"/>
      <c r="AC109" s="37"/>
      <c r="AD109" s="38">
        <f t="shared" si="10"/>
        <v>4800000.0</v>
      </c>
      <c r="AE109" s="54"/>
    </row>
    <row r="110" spans="8:8" s="8" ht="45.0" customFormat="1">
      <c r="A110" s="26"/>
      <c r="B110" s="26"/>
      <c r="C110" s="32"/>
      <c r="D110" s="26"/>
      <c r="E110" s="50" t="s">
        <v>86</v>
      </c>
      <c r="F110" s="35" t="s">
        <v>256</v>
      </c>
      <c r="G110" s="87" t="s">
        <v>244</v>
      </c>
      <c r="H110" s="109">
        <v>1.0</v>
      </c>
      <c r="I110" s="33" t="s">
        <v>257</v>
      </c>
      <c r="J110" s="52">
        <v>1.0</v>
      </c>
      <c r="K110" s="35" t="s">
        <v>108</v>
      </c>
      <c r="L110" s="33" t="s">
        <v>43</v>
      </c>
      <c r="M110" s="35" t="s">
        <v>258</v>
      </c>
      <c r="N110" s="33" t="s">
        <v>105</v>
      </c>
      <c r="O110" s="53">
        <f>'[1]3.2.03 ODALAN SUBAK'!O101</f>
        <v>8000000.0</v>
      </c>
      <c r="P110" s="26" t="s">
        <v>33</v>
      </c>
      <c r="Q110" s="33" t="s">
        <v>45</v>
      </c>
      <c r="R110" s="33" t="s">
        <v>148</v>
      </c>
      <c r="S110" s="54"/>
      <c r="T110" s="37"/>
      <c r="U110" s="37"/>
      <c r="V110" s="37"/>
      <c r="W110" s="37"/>
      <c r="X110" s="37"/>
      <c r="Y110" s="37"/>
      <c r="Z110" s="37"/>
      <c r="AA110" s="37">
        <f t="shared" si="12" ref="AA110:AA120">O110</f>
        <v>8000000.0</v>
      </c>
      <c r="AB110" s="37"/>
      <c r="AC110" s="37"/>
      <c r="AD110" s="38">
        <f t="shared" si="10"/>
        <v>8000000.0</v>
      </c>
      <c r="AE110" s="54">
        <f t="shared" si="13" ref="AE110:AE130">O110-AD110</f>
        <v>0.0</v>
      </c>
    </row>
    <row r="111" spans="8:8" s="8" ht="24.95" customFormat="1" customHeight="1">
      <c r="A111" s="26"/>
      <c r="B111" s="26"/>
      <c r="C111" s="32"/>
      <c r="D111" s="26"/>
      <c r="E111" s="50" t="s">
        <v>86</v>
      </c>
      <c r="F111" s="35" t="s">
        <v>259</v>
      </c>
      <c r="G111" s="87" t="s">
        <v>244</v>
      </c>
      <c r="H111" s="109">
        <v>1.0</v>
      </c>
      <c r="I111" s="33" t="s">
        <v>257</v>
      </c>
      <c r="J111" s="52">
        <v>1.0</v>
      </c>
      <c r="K111" s="35" t="s">
        <v>108</v>
      </c>
      <c r="L111" s="33" t="s">
        <v>43</v>
      </c>
      <c r="M111" s="35" t="s">
        <v>258</v>
      </c>
      <c r="N111" s="33" t="s">
        <v>105</v>
      </c>
      <c r="O111" s="53">
        <f>'[1]3.2.03 ODALAN SUBAK'!O113</f>
        <v>8000000.0</v>
      </c>
      <c r="P111" s="26" t="str">
        <f>P110</f>
        <v>BKP</v>
      </c>
      <c r="Q111" s="33" t="s">
        <v>45</v>
      </c>
      <c r="R111" s="33" t="s">
        <v>148</v>
      </c>
      <c r="S111" s="54"/>
      <c r="T111" s="37"/>
      <c r="U111" s="37"/>
      <c r="V111" s="37"/>
      <c r="W111" s="37"/>
      <c r="X111" s="37"/>
      <c r="Y111" s="37"/>
      <c r="Z111" s="37"/>
      <c r="AA111" s="37">
        <f t="shared" si="12"/>
        <v>8000000.0</v>
      </c>
      <c r="AB111" s="37"/>
      <c r="AC111" s="37"/>
      <c r="AD111" s="38">
        <f t="shared" si="10"/>
        <v>8000000.0</v>
      </c>
      <c r="AE111" s="54">
        <f t="shared" si="13"/>
        <v>0.0</v>
      </c>
    </row>
    <row r="112" spans="8:8" s="8" ht="24.95" customFormat="1" customHeight="1">
      <c r="A112" s="26"/>
      <c r="B112" s="26"/>
      <c r="C112" s="32"/>
      <c r="D112" s="26"/>
      <c r="E112" s="50" t="s">
        <v>86</v>
      </c>
      <c r="F112" s="35" t="s">
        <v>260</v>
      </c>
      <c r="G112" s="87" t="s">
        <v>244</v>
      </c>
      <c r="H112" s="109">
        <v>1.0</v>
      </c>
      <c r="I112" s="33" t="s">
        <v>257</v>
      </c>
      <c r="J112" s="52">
        <v>1.0</v>
      </c>
      <c r="K112" s="35" t="s">
        <v>108</v>
      </c>
      <c r="L112" s="33" t="s">
        <v>43</v>
      </c>
      <c r="M112" s="35" t="s">
        <v>258</v>
      </c>
      <c r="N112" s="33" t="s">
        <v>105</v>
      </c>
      <c r="O112" s="53">
        <f>'[1]3.2.03 ODALAN SUBAK'!O125</f>
        <v>8000000.0</v>
      </c>
      <c r="P112" s="26" t="s">
        <v>33</v>
      </c>
      <c r="Q112" s="33" t="s">
        <v>45</v>
      </c>
      <c r="R112" s="33" t="s">
        <v>148</v>
      </c>
      <c r="S112" s="54"/>
      <c r="T112" s="37"/>
      <c r="U112" s="37"/>
      <c r="V112" s="37"/>
      <c r="W112" s="37"/>
      <c r="X112" s="37"/>
      <c r="Y112" s="37"/>
      <c r="Z112" s="37"/>
      <c r="AA112" s="37">
        <f t="shared" si="12"/>
        <v>8000000.0</v>
      </c>
      <c r="AB112" s="37"/>
      <c r="AC112" s="37"/>
      <c r="AD112" s="38">
        <f t="shared" si="10"/>
        <v>8000000.0</v>
      </c>
      <c r="AE112" s="54">
        <f t="shared" si="13"/>
        <v>0.0</v>
      </c>
    </row>
    <row r="113" spans="8:8" s="8" ht="24.95" customFormat="1" customHeight="1">
      <c r="A113" s="26"/>
      <c r="B113" s="26"/>
      <c r="C113" s="32"/>
      <c r="D113" s="26"/>
      <c r="E113" s="50" t="s">
        <v>86</v>
      </c>
      <c r="F113" s="35" t="s">
        <v>261</v>
      </c>
      <c r="G113" s="87" t="s">
        <v>244</v>
      </c>
      <c r="H113" s="109">
        <v>1.0</v>
      </c>
      <c r="I113" s="33" t="s">
        <v>257</v>
      </c>
      <c r="J113" s="52">
        <v>1.0</v>
      </c>
      <c r="K113" s="35" t="s">
        <v>108</v>
      </c>
      <c r="L113" s="33" t="s">
        <v>43</v>
      </c>
      <c r="M113" s="35" t="s">
        <v>258</v>
      </c>
      <c r="N113" s="33" t="s">
        <v>105</v>
      </c>
      <c r="O113" s="53">
        <f>'[1]3.2.03 ODALAN SUBAK'!O137</f>
        <v>8000000.0</v>
      </c>
      <c r="P113" s="26" t="str">
        <f>P112</f>
        <v>BKP</v>
      </c>
      <c r="Q113" s="33" t="s">
        <v>45</v>
      </c>
      <c r="R113" s="33" t="s">
        <v>148</v>
      </c>
      <c r="S113" s="54"/>
      <c r="T113" s="37"/>
      <c r="U113" s="37"/>
      <c r="V113" s="37"/>
      <c r="W113" s="37"/>
      <c r="X113" s="37"/>
      <c r="Y113" s="37"/>
      <c r="Z113" s="37"/>
      <c r="AA113" s="37">
        <f t="shared" si="12"/>
        <v>8000000.0</v>
      </c>
      <c r="AB113" s="37"/>
      <c r="AC113" s="37"/>
      <c r="AD113" s="38">
        <f t="shared" si="10"/>
        <v>8000000.0</v>
      </c>
      <c r="AE113" s="54">
        <f t="shared" si="13"/>
        <v>0.0</v>
      </c>
    </row>
    <row r="114" spans="8:8" s="8" ht="24.95" customFormat="1" customHeight="1">
      <c r="A114" s="26"/>
      <c r="B114" s="26"/>
      <c r="C114" s="32"/>
      <c r="D114" s="26"/>
      <c r="E114" s="50" t="s">
        <v>86</v>
      </c>
      <c r="F114" s="35" t="s">
        <v>262</v>
      </c>
      <c r="G114" s="87" t="s">
        <v>244</v>
      </c>
      <c r="H114" s="109">
        <v>1.0</v>
      </c>
      <c r="I114" s="33" t="s">
        <v>257</v>
      </c>
      <c r="J114" s="52">
        <v>1.0</v>
      </c>
      <c r="K114" s="35" t="s">
        <v>108</v>
      </c>
      <c r="L114" s="33" t="s">
        <v>43</v>
      </c>
      <c r="M114" s="35" t="s">
        <v>258</v>
      </c>
      <c r="N114" s="33" t="s">
        <v>105</v>
      </c>
      <c r="O114" s="53">
        <f>'[1]3.2.03 ODALAN SUBAK'!O149</f>
        <v>8000000.0</v>
      </c>
      <c r="P114" s="26" t="str">
        <f>P113</f>
        <v>BKP</v>
      </c>
      <c r="Q114" s="33" t="s">
        <v>45</v>
      </c>
      <c r="R114" s="33" t="s">
        <v>148</v>
      </c>
      <c r="S114" s="54"/>
      <c r="T114" s="37"/>
      <c r="U114" s="37"/>
      <c r="V114" s="37"/>
      <c r="W114" s="37"/>
      <c r="X114" s="37"/>
      <c r="Y114" s="37"/>
      <c r="Z114" s="37"/>
      <c r="AA114" s="37">
        <f t="shared" si="12"/>
        <v>8000000.0</v>
      </c>
      <c r="AB114" s="37"/>
      <c r="AC114" s="37"/>
      <c r="AD114" s="38">
        <f t="shared" si="10"/>
        <v>8000000.0</v>
      </c>
      <c r="AE114" s="54">
        <f t="shared" si="13"/>
        <v>0.0</v>
      </c>
    </row>
    <row r="115" spans="8:8" s="8" ht="24.95" customFormat="1" customHeight="1">
      <c r="A115" s="26"/>
      <c r="B115" s="26"/>
      <c r="C115" s="32"/>
      <c r="D115" s="26"/>
      <c r="E115" s="50" t="s">
        <v>86</v>
      </c>
      <c r="F115" s="35" t="s">
        <v>263</v>
      </c>
      <c r="G115" s="87" t="s">
        <v>244</v>
      </c>
      <c r="H115" s="109">
        <v>1.0</v>
      </c>
      <c r="I115" s="33" t="s">
        <v>257</v>
      </c>
      <c r="J115" s="52">
        <v>1.0</v>
      </c>
      <c r="K115" s="35" t="s">
        <v>108</v>
      </c>
      <c r="L115" s="33" t="s">
        <v>43</v>
      </c>
      <c r="M115" s="35" t="s">
        <v>258</v>
      </c>
      <c r="N115" s="33" t="s">
        <v>105</v>
      </c>
      <c r="O115" s="53">
        <f>'[1]3.2.03 ODALAN SUBAK'!O161</f>
        <v>8000000.0</v>
      </c>
      <c r="P115" s="26" t="str">
        <f>P114</f>
        <v>BKP</v>
      </c>
      <c r="Q115" s="33" t="s">
        <v>45</v>
      </c>
      <c r="R115" s="33" t="s">
        <v>148</v>
      </c>
      <c r="S115" s="10"/>
      <c r="T115" s="37"/>
      <c r="U115" s="37"/>
      <c r="V115" s="37"/>
      <c r="W115" s="37"/>
      <c r="X115" s="37"/>
      <c r="Y115" s="37"/>
      <c r="Z115" s="37"/>
      <c r="AA115" s="37">
        <f t="shared" si="12"/>
        <v>8000000.0</v>
      </c>
      <c r="AB115" s="37"/>
      <c r="AC115" s="37"/>
      <c r="AD115" s="38">
        <f t="shared" si="10"/>
        <v>8000000.0</v>
      </c>
      <c r="AE115" s="54">
        <f t="shared" si="13"/>
        <v>0.0</v>
      </c>
    </row>
    <row r="116" spans="8:8" s="8" ht="24.95" customFormat="1" customHeight="1">
      <c r="A116" s="26"/>
      <c r="B116" s="26"/>
      <c r="C116" s="32"/>
      <c r="D116" s="26"/>
      <c r="E116" s="50" t="s">
        <v>86</v>
      </c>
      <c r="F116" s="35" t="s">
        <v>264</v>
      </c>
      <c r="G116" s="87" t="s">
        <v>244</v>
      </c>
      <c r="H116" s="109">
        <v>1.0</v>
      </c>
      <c r="I116" s="33" t="s">
        <v>257</v>
      </c>
      <c r="J116" s="52">
        <v>1.0</v>
      </c>
      <c r="K116" s="35" t="s">
        <v>108</v>
      </c>
      <c r="L116" s="33" t="s">
        <v>43</v>
      </c>
      <c r="M116" s="35" t="s">
        <v>258</v>
      </c>
      <c r="N116" s="33" t="s">
        <v>105</v>
      </c>
      <c r="O116" s="53">
        <f>'[1]3.2.03 ODALAN SUBAK'!O174</f>
        <v>8000000.0</v>
      </c>
      <c r="P116" s="26" t="str">
        <f>P115</f>
        <v>BKP</v>
      </c>
      <c r="Q116" s="33" t="s">
        <v>45</v>
      </c>
      <c r="R116" s="33" t="s">
        <v>148</v>
      </c>
      <c r="S116" s="10"/>
      <c r="T116" s="37"/>
      <c r="U116" s="37"/>
      <c r="V116" s="37"/>
      <c r="W116" s="37"/>
      <c r="X116" s="37"/>
      <c r="Y116" s="37"/>
      <c r="Z116" s="37"/>
      <c r="AA116" s="37">
        <f t="shared" si="12"/>
        <v>8000000.0</v>
      </c>
      <c r="AB116" s="37"/>
      <c r="AC116" s="37"/>
      <c r="AD116" s="38">
        <f t="shared" si="10"/>
        <v>8000000.0</v>
      </c>
      <c r="AE116" s="54">
        <f t="shared" si="13"/>
        <v>0.0</v>
      </c>
    </row>
    <row r="117" spans="8:8" s="8" ht="24.95" customFormat="1" customHeight="1">
      <c r="A117" s="26"/>
      <c r="B117" s="26"/>
      <c r="C117" s="32"/>
      <c r="D117" s="26"/>
      <c r="E117" s="50" t="s">
        <v>86</v>
      </c>
      <c r="F117" s="35" t="s">
        <v>265</v>
      </c>
      <c r="G117" s="87" t="s">
        <v>244</v>
      </c>
      <c r="H117" s="109">
        <v>1.0</v>
      </c>
      <c r="I117" s="33" t="s">
        <v>257</v>
      </c>
      <c r="J117" s="52">
        <v>1.0</v>
      </c>
      <c r="K117" s="35" t="s">
        <v>108</v>
      </c>
      <c r="L117" s="33" t="s">
        <v>43</v>
      </c>
      <c r="M117" s="35" t="s">
        <v>258</v>
      </c>
      <c r="N117" s="33" t="s">
        <v>105</v>
      </c>
      <c r="O117" s="53">
        <f>'[1]3.2.03 ODALAN SUBAK'!O186</f>
        <v>8000000.0</v>
      </c>
      <c r="P117" s="26" t="str">
        <f>P116</f>
        <v>BKP</v>
      </c>
      <c r="Q117" s="33" t="s">
        <v>45</v>
      </c>
      <c r="R117" s="33" t="s">
        <v>148</v>
      </c>
      <c r="S117" s="10"/>
      <c r="T117" s="37"/>
      <c r="U117" s="37"/>
      <c r="V117" s="37"/>
      <c r="W117" s="37"/>
      <c r="X117" s="37"/>
      <c r="Y117" s="37"/>
      <c r="Z117" s="37"/>
      <c r="AA117" s="37">
        <f t="shared" si="12"/>
        <v>8000000.0</v>
      </c>
      <c r="AB117" s="37"/>
      <c r="AC117" s="37"/>
      <c r="AD117" s="38">
        <f t="shared" si="10"/>
        <v>8000000.0</v>
      </c>
      <c r="AE117" s="54">
        <f t="shared" si="13"/>
        <v>0.0</v>
      </c>
    </row>
    <row r="118" spans="8:8" s="8" ht="24.95" customFormat="1" customHeight="1">
      <c r="A118" s="26"/>
      <c r="B118" s="26"/>
      <c r="C118" s="32"/>
      <c r="D118" s="26"/>
      <c r="E118" s="50" t="s">
        <v>86</v>
      </c>
      <c r="F118" s="35" t="s">
        <v>266</v>
      </c>
      <c r="G118" s="87" t="s">
        <v>244</v>
      </c>
      <c r="H118" s="109">
        <v>1.0</v>
      </c>
      <c r="I118" s="33" t="s">
        <v>257</v>
      </c>
      <c r="J118" s="52">
        <v>1.0</v>
      </c>
      <c r="K118" s="35" t="s">
        <v>108</v>
      </c>
      <c r="L118" s="33" t="s">
        <v>43</v>
      </c>
      <c r="M118" s="35" t="s">
        <v>258</v>
      </c>
      <c r="N118" s="33" t="s">
        <v>105</v>
      </c>
      <c r="O118" s="53">
        <f>'[1]3.2.03 ODALAN SUBAK'!O198</f>
        <v>8000000.0</v>
      </c>
      <c r="P118" s="26" t="str">
        <f>P116</f>
        <v>BKP</v>
      </c>
      <c r="Q118" s="33" t="s">
        <v>45</v>
      </c>
      <c r="R118" s="33" t="s">
        <v>148</v>
      </c>
      <c r="S118" s="10"/>
      <c r="T118" s="37"/>
      <c r="U118" s="37"/>
      <c r="V118" s="37"/>
      <c r="W118" s="37"/>
      <c r="X118" s="37"/>
      <c r="Y118" s="37"/>
      <c r="Z118" s="37"/>
      <c r="AA118" s="37">
        <f t="shared" si="12"/>
        <v>8000000.0</v>
      </c>
      <c r="AB118" s="37"/>
      <c r="AC118" s="37"/>
      <c r="AD118" s="38">
        <f t="shared" si="10"/>
        <v>8000000.0</v>
      </c>
      <c r="AE118" s="54">
        <f t="shared" si="13"/>
        <v>0.0</v>
      </c>
    </row>
    <row r="119" spans="8:8" s="8" ht="24.95" customFormat="1" customHeight="1">
      <c r="A119" s="26"/>
      <c r="B119" s="26"/>
      <c r="C119" s="32"/>
      <c r="D119" s="26"/>
      <c r="E119" s="50" t="s">
        <v>86</v>
      </c>
      <c r="F119" s="35" t="str">
        <f>'[2]3.2.03 ODALAN SUBAK'!E249</f>
        <v>Upacara ngusaba Subak Abian Asti Taman Sari</v>
      </c>
      <c r="G119" s="87" t="s">
        <v>244</v>
      </c>
      <c r="H119" s="109">
        <v>1.0</v>
      </c>
      <c r="I119" s="33" t="s">
        <v>257</v>
      </c>
      <c r="J119" s="52">
        <v>1.0</v>
      </c>
      <c r="K119" s="35" t="s">
        <v>108</v>
      </c>
      <c r="L119" s="33" t="s">
        <v>43</v>
      </c>
      <c r="M119" s="35" t="s">
        <v>258</v>
      </c>
      <c r="N119" s="33" t="s">
        <v>105</v>
      </c>
      <c r="O119" s="53">
        <f>'[1]3.2.03 ODALAN SUBAK'!O210</f>
        <v>8000000.0</v>
      </c>
      <c r="P119" s="26" t="str">
        <f>P118</f>
        <v>BKP</v>
      </c>
      <c r="Q119" s="33" t="s">
        <v>45</v>
      </c>
      <c r="R119" s="33" t="s">
        <v>148</v>
      </c>
      <c r="S119" s="10"/>
      <c r="T119" s="37"/>
      <c r="U119" s="37"/>
      <c r="V119" s="37"/>
      <c r="W119" s="37"/>
      <c r="X119" s="37"/>
      <c r="Y119" s="37"/>
      <c r="Z119" s="37"/>
      <c r="AA119" s="37">
        <f t="shared" si="12"/>
        <v>8000000.0</v>
      </c>
      <c r="AB119" s="37"/>
      <c r="AC119" s="37"/>
      <c r="AD119" s="38">
        <f t="shared" si="10"/>
        <v>8000000.0</v>
      </c>
      <c r="AE119" s="54">
        <f t="shared" si="13"/>
        <v>0.0</v>
      </c>
    </row>
    <row r="120" spans="8:8" s="8" ht="49.5" customFormat="1" customHeight="1">
      <c r="A120" s="26"/>
      <c r="B120" s="26"/>
      <c r="C120" s="32"/>
      <c r="D120" s="57"/>
      <c r="E120" s="50" t="s">
        <v>86</v>
      </c>
      <c r="F120" s="35" t="str">
        <f>'[2]3.2.03 ODALAN SUBAK'!E261</f>
        <v>Upacara piodalan/ ngusaba Subak Abian Wanawe kertha</v>
      </c>
      <c r="G120" s="87" t="s">
        <v>244</v>
      </c>
      <c r="H120" s="109">
        <v>1.0</v>
      </c>
      <c r="I120" s="33" t="s">
        <v>257</v>
      </c>
      <c r="J120" s="52">
        <v>1.0</v>
      </c>
      <c r="K120" s="35" t="s">
        <v>108</v>
      </c>
      <c r="L120" s="33" t="s">
        <v>43</v>
      </c>
      <c r="M120" s="35" t="s">
        <v>258</v>
      </c>
      <c r="N120" s="33" t="s">
        <v>105</v>
      </c>
      <c r="O120" s="53">
        <f>'[1]3.2.03 ODALAN SUBAK'!O222</f>
        <v>8000000.0</v>
      </c>
      <c r="P120" s="26" t="str">
        <f>P119</f>
        <v>BKP</v>
      </c>
      <c r="Q120" s="33" t="s">
        <v>45</v>
      </c>
      <c r="R120" s="33" t="s">
        <v>148</v>
      </c>
      <c r="S120" s="10"/>
      <c r="T120" s="37"/>
      <c r="U120" s="37"/>
      <c r="V120" s="37"/>
      <c r="W120" s="37"/>
      <c r="X120" s="37"/>
      <c r="Y120" s="37"/>
      <c r="Z120" s="37"/>
      <c r="AA120" s="37">
        <f t="shared" si="12"/>
        <v>8000000.0</v>
      </c>
      <c r="AB120" s="37"/>
      <c r="AC120" s="37"/>
      <c r="AD120" s="38">
        <f t="shared" si="10"/>
        <v>8000000.0</v>
      </c>
      <c r="AE120" s="54">
        <f t="shared" si="13"/>
        <v>0.0</v>
      </c>
    </row>
    <row r="121" spans="8:8" s="8" ht="55.5" customFormat="1" customHeight="1">
      <c r="A121" s="26"/>
      <c r="B121" s="26"/>
      <c r="C121" s="32"/>
      <c r="D121" s="26"/>
      <c r="E121" s="50" t="s">
        <v>55</v>
      </c>
      <c r="F121" s="80" t="s">
        <v>267</v>
      </c>
      <c r="G121" s="87"/>
      <c r="H121" s="26"/>
      <c r="I121" s="33"/>
      <c r="J121" s="33"/>
      <c r="K121" s="35"/>
      <c r="L121" s="33"/>
      <c r="M121" s="35"/>
      <c r="N121" s="33"/>
      <c r="O121" s="73"/>
      <c r="P121" s="26"/>
      <c r="Q121" s="26"/>
      <c r="R121" s="33"/>
      <c r="S121" s="10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8">
        <f t="shared" si="10"/>
        <v>0.0</v>
      </c>
      <c r="AE121" s="54">
        <f t="shared" si="13"/>
        <v>0.0</v>
      </c>
    </row>
    <row r="122" spans="8:8" s="8" ht="30.0" customFormat="1" customHeight="1">
      <c r="A122" s="26"/>
      <c r="B122" s="26"/>
      <c r="C122" s="32"/>
      <c r="D122" s="26"/>
      <c r="E122" s="50" t="s">
        <v>86</v>
      </c>
      <c r="F122" s="35" t="s">
        <v>268</v>
      </c>
      <c r="G122" s="87" t="s">
        <v>244</v>
      </c>
      <c r="H122" s="109">
        <v>1.0</v>
      </c>
      <c r="I122" s="33" t="s">
        <v>269</v>
      </c>
      <c r="J122" s="52">
        <v>1.0</v>
      </c>
      <c r="K122" s="35" t="s">
        <v>108</v>
      </c>
      <c r="L122" s="33" t="s">
        <v>43</v>
      </c>
      <c r="M122" s="35" t="s">
        <v>258</v>
      </c>
      <c r="N122" s="33" t="s">
        <v>105</v>
      </c>
      <c r="O122" s="53">
        <f>'[2]3.2.04 Pembangunan subak'!O31</f>
        <v>0.0</v>
      </c>
      <c r="P122" s="26" t="s">
        <v>33</v>
      </c>
      <c r="Q122" s="33" t="s">
        <v>45</v>
      </c>
      <c r="R122" s="33" t="s">
        <v>148</v>
      </c>
      <c r="S122" s="10"/>
      <c r="T122" s="37"/>
      <c r="U122" s="37"/>
      <c r="V122" s="37"/>
      <c r="W122" s="37"/>
      <c r="X122" s="37"/>
      <c r="Y122" s="37"/>
      <c r="Z122" s="37"/>
      <c r="AA122" s="37">
        <f>O122</f>
        <v>0.0</v>
      </c>
      <c r="AB122" s="37"/>
      <c r="AC122" s="37"/>
      <c r="AD122" s="38">
        <f t="shared" si="10"/>
        <v>0.0</v>
      </c>
      <c r="AE122" s="54">
        <f t="shared" si="13"/>
        <v>0.0</v>
      </c>
    </row>
    <row r="123" spans="8:8" s="8" ht="30.0" customFormat="1" customHeight="1">
      <c r="A123" s="26"/>
      <c r="B123" s="26"/>
      <c r="C123" s="32"/>
      <c r="D123" s="26"/>
      <c r="E123" s="50" t="s">
        <v>86</v>
      </c>
      <c r="F123" s="35" t="s">
        <v>270</v>
      </c>
      <c r="G123" s="87" t="s">
        <v>244</v>
      </c>
      <c r="H123" s="109">
        <v>1.0</v>
      </c>
      <c r="I123" s="33" t="s">
        <v>269</v>
      </c>
      <c r="J123" s="52">
        <v>1.0</v>
      </c>
      <c r="K123" s="35" t="s">
        <v>108</v>
      </c>
      <c r="L123" s="33" t="s">
        <v>43</v>
      </c>
      <c r="M123" s="35" t="s">
        <v>258</v>
      </c>
      <c r="N123" s="33" t="s">
        <v>105</v>
      </c>
      <c r="O123" s="53">
        <f>'[2]3.2.04 Pembangunan subak'!O47</f>
        <v>0.0</v>
      </c>
      <c r="P123" s="26" t="str">
        <f t="shared" si="14" ref="P123:P130">P122</f>
        <v>BKP</v>
      </c>
      <c r="Q123" s="33" t="s">
        <v>45</v>
      </c>
      <c r="R123" s="33" t="s">
        <v>148</v>
      </c>
      <c r="S123" s="10"/>
      <c r="T123" s="37"/>
      <c r="U123" s="37"/>
      <c r="V123" s="37"/>
      <c r="W123" s="37"/>
      <c r="X123" s="37"/>
      <c r="Y123" s="37"/>
      <c r="Z123" s="37"/>
      <c r="AA123" s="37">
        <f>O123</f>
        <v>0.0</v>
      </c>
      <c r="AB123" s="37"/>
      <c r="AC123" s="37"/>
      <c r="AD123" s="38">
        <f t="shared" si="10"/>
        <v>0.0</v>
      </c>
      <c r="AE123" s="54">
        <f t="shared" si="13"/>
        <v>0.0</v>
      </c>
    </row>
    <row r="124" spans="8:8" s="8" ht="30.0" customFormat="1" customHeight="1">
      <c r="A124" s="26"/>
      <c r="B124" s="26"/>
      <c r="C124" s="32"/>
      <c r="D124" s="26"/>
      <c r="E124" s="50" t="s">
        <v>86</v>
      </c>
      <c r="F124" s="35" t="s">
        <v>271</v>
      </c>
      <c r="G124" s="87" t="s">
        <v>244</v>
      </c>
      <c r="H124" s="109">
        <v>1.0</v>
      </c>
      <c r="I124" s="33" t="s">
        <v>269</v>
      </c>
      <c r="J124" s="52">
        <v>1.0</v>
      </c>
      <c r="K124" s="35" t="s">
        <v>108</v>
      </c>
      <c r="L124" s="33" t="s">
        <v>43</v>
      </c>
      <c r="M124" s="35" t="s">
        <v>258</v>
      </c>
      <c r="N124" s="33" t="s">
        <v>105</v>
      </c>
      <c r="O124" s="53">
        <f>'[2]3.2.04 Pembangunan subak'!O78</f>
        <v>0.0</v>
      </c>
      <c r="P124" s="26" t="str">
        <f t="shared" si="14"/>
        <v>BKP</v>
      </c>
      <c r="Q124" s="33" t="s">
        <v>45</v>
      </c>
      <c r="R124" s="33" t="s">
        <v>148</v>
      </c>
      <c r="S124" s="10"/>
      <c r="T124" s="37"/>
      <c r="U124" s="37"/>
      <c r="V124" s="37"/>
      <c r="W124" s="37"/>
      <c r="X124" s="37"/>
      <c r="Y124" s="37"/>
      <c r="Z124" s="37"/>
      <c r="AA124" s="37">
        <f>O124</f>
        <v>0.0</v>
      </c>
      <c r="AB124" s="37"/>
      <c r="AC124" s="37"/>
      <c r="AD124" s="38">
        <f t="shared" si="10"/>
        <v>0.0</v>
      </c>
      <c r="AE124" s="54">
        <f t="shared" si="13"/>
        <v>0.0</v>
      </c>
    </row>
    <row r="125" spans="8:8" s="8" ht="30.0" customFormat="1" customHeight="1">
      <c r="A125" s="26"/>
      <c r="B125" s="26"/>
      <c r="C125" s="32"/>
      <c r="D125" s="26"/>
      <c r="E125" s="50" t="s">
        <v>86</v>
      </c>
      <c r="F125" s="35" t="s">
        <v>272</v>
      </c>
      <c r="G125" s="87" t="s">
        <v>244</v>
      </c>
      <c r="H125" s="109">
        <v>1.0</v>
      </c>
      <c r="I125" s="33" t="s">
        <v>269</v>
      </c>
      <c r="J125" s="52">
        <v>1.0</v>
      </c>
      <c r="K125" s="35" t="s">
        <v>108</v>
      </c>
      <c r="L125" s="33" t="s">
        <v>43</v>
      </c>
      <c r="M125" s="35" t="s">
        <v>258</v>
      </c>
      <c r="N125" s="33" t="s">
        <v>105</v>
      </c>
      <c r="O125" s="53">
        <f>'[2]3.2.04 Pembangunan subak'!O101</f>
        <v>0.0</v>
      </c>
      <c r="P125" s="26" t="str">
        <f t="shared" si="14"/>
        <v>BKP</v>
      </c>
      <c r="Q125" s="33" t="s">
        <v>45</v>
      </c>
      <c r="R125" s="33" t="s">
        <v>148</v>
      </c>
      <c r="S125" s="10"/>
      <c r="T125" s="37"/>
      <c r="U125" s="37"/>
      <c r="V125" s="37"/>
      <c r="W125" s="37"/>
      <c r="X125" s="37"/>
      <c r="Y125" s="37"/>
      <c r="Z125" s="37"/>
      <c r="AA125" s="37">
        <f>O125</f>
        <v>0.0</v>
      </c>
      <c r="AB125" s="37"/>
      <c r="AC125" s="37"/>
      <c r="AD125" s="38">
        <f t="shared" si="10"/>
        <v>0.0</v>
      </c>
      <c r="AE125" s="54">
        <f t="shared" si="13"/>
        <v>0.0</v>
      </c>
    </row>
    <row r="126" spans="8:8" s="8" ht="30.0" customFormat="1" customHeight="1">
      <c r="A126" s="26"/>
      <c r="B126" s="26"/>
      <c r="C126" s="32"/>
      <c r="D126" s="26"/>
      <c r="E126" s="50" t="s">
        <v>86</v>
      </c>
      <c r="F126" s="35" t="s">
        <v>273</v>
      </c>
      <c r="G126" s="87" t="s">
        <v>244</v>
      </c>
      <c r="H126" s="109">
        <v>1.0</v>
      </c>
      <c r="I126" s="33" t="s">
        <v>269</v>
      </c>
      <c r="J126" s="52">
        <v>1.0</v>
      </c>
      <c r="K126" s="35" t="s">
        <v>108</v>
      </c>
      <c r="L126" s="33" t="s">
        <v>43</v>
      </c>
      <c r="M126" s="35" t="s">
        <v>258</v>
      </c>
      <c r="N126" s="33" t="s">
        <v>105</v>
      </c>
      <c r="O126" s="53">
        <v>0.0</v>
      </c>
      <c r="P126" s="26" t="str">
        <f t="shared" si="14"/>
        <v>BKP</v>
      </c>
      <c r="Q126" s="33" t="s">
        <v>45</v>
      </c>
      <c r="R126" s="33" t="s">
        <v>148</v>
      </c>
      <c r="S126" s="10"/>
      <c r="T126" s="37"/>
      <c r="U126" s="37"/>
      <c r="V126" s="37"/>
      <c r="W126" s="37"/>
      <c r="X126" s="37"/>
      <c r="Y126" s="37"/>
      <c r="Z126" s="37"/>
      <c r="AA126" s="37">
        <v>0.0</v>
      </c>
      <c r="AB126" s="37"/>
      <c r="AC126" s="37"/>
      <c r="AD126" s="38">
        <f t="shared" si="10"/>
        <v>0.0</v>
      </c>
      <c r="AE126" s="54">
        <f t="shared" si="13"/>
        <v>0.0</v>
      </c>
    </row>
    <row r="127" spans="8:8" s="8" ht="30.0" customFormat="1" customHeight="1">
      <c r="A127" s="26"/>
      <c r="B127" s="26"/>
      <c r="C127" s="32"/>
      <c r="D127" s="26"/>
      <c r="E127" s="50" t="s">
        <v>86</v>
      </c>
      <c r="F127" s="35" t="s">
        <v>274</v>
      </c>
      <c r="G127" s="87" t="s">
        <v>244</v>
      </c>
      <c r="H127" s="109">
        <v>1.0</v>
      </c>
      <c r="I127" s="33" t="s">
        <v>269</v>
      </c>
      <c r="J127" s="52">
        <v>1.0</v>
      </c>
      <c r="K127" s="35" t="s">
        <v>108</v>
      </c>
      <c r="L127" s="33" t="s">
        <v>43</v>
      </c>
      <c r="M127" s="35" t="s">
        <v>258</v>
      </c>
      <c r="N127" s="33" t="s">
        <v>105</v>
      </c>
      <c r="O127" s="53">
        <f>'[2]3.2.04 Pembangunan subak'!O149</f>
        <v>0.0</v>
      </c>
      <c r="P127" s="26" t="str">
        <f t="shared" si="14"/>
        <v>BKP</v>
      </c>
      <c r="Q127" s="33" t="s">
        <v>45</v>
      </c>
      <c r="R127" s="33" t="s">
        <v>148</v>
      </c>
      <c r="S127" s="10"/>
      <c r="T127" s="37"/>
      <c r="U127" s="37"/>
      <c r="V127" s="37"/>
      <c r="W127" s="37"/>
      <c r="X127" s="37"/>
      <c r="Y127" s="37"/>
      <c r="Z127" s="37"/>
      <c r="AA127" s="37">
        <f>O127</f>
        <v>0.0</v>
      </c>
      <c r="AB127" s="37"/>
      <c r="AC127" s="37"/>
      <c r="AD127" s="38">
        <f t="shared" si="10"/>
        <v>0.0</v>
      </c>
      <c r="AE127" s="54">
        <f t="shared" si="13"/>
        <v>0.0</v>
      </c>
    </row>
    <row r="128" spans="8:8" s="8" ht="30.0" customFormat="1" customHeight="1">
      <c r="A128" s="26"/>
      <c r="B128" s="26"/>
      <c r="C128" s="32"/>
      <c r="D128" s="26"/>
      <c r="E128" s="50" t="s">
        <v>86</v>
      </c>
      <c r="F128" s="35" t="s">
        <v>275</v>
      </c>
      <c r="G128" s="87" t="s">
        <v>244</v>
      </c>
      <c r="H128" s="109">
        <v>1.0</v>
      </c>
      <c r="I128" s="33" t="s">
        <v>269</v>
      </c>
      <c r="J128" s="52">
        <v>1.0</v>
      </c>
      <c r="K128" s="35" t="s">
        <v>108</v>
      </c>
      <c r="L128" s="33" t="s">
        <v>43</v>
      </c>
      <c r="M128" s="35" t="s">
        <v>258</v>
      </c>
      <c r="N128" s="33" t="s">
        <v>105</v>
      </c>
      <c r="O128" s="53">
        <f>'[2]3.2.04 Pembangunan subak'!O165</f>
        <v>0.0</v>
      </c>
      <c r="P128" s="26" t="str">
        <f t="shared" si="14"/>
        <v>BKP</v>
      </c>
      <c r="Q128" s="33" t="s">
        <v>45</v>
      </c>
      <c r="R128" s="33" t="s">
        <v>148</v>
      </c>
      <c r="S128" s="10"/>
      <c r="T128" s="37"/>
      <c r="U128" s="37"/>
      <c r="V128" s="37"/>
      <c r="W128" s="37"/>
      <c r="X128" s="37"/>
      <c r="Y128" s="37"/>
      <c r="Z128" s="37"/>
      <c r="AA128" s="37">
        <f>O128</f>
        <v>0.0</v>
      </c>
      <c r="AB128" s="37"/>
      <c r="AC128" s="37"/>
      <c r="AD128" s="38">
        <f t="shared" si="10"/>
        <v>0.0</v>
      </c>
      <c r="AE128" s="54">
        <f t="shared" si="13"/>
        <v>0.0</v>
      </c>
    </row>
    <row r="129" spans="8:8" s="8" ht="30.0" customFormat="1" customHeight="1">
      <c r="A129" s="26"/>
      <c r="B129" s="26"/>
      <c r="C129" s="32"/>
      <c r="D129" s="26"/>
      <c r="E129" s="50" t="s">
        <v>86</v>
      </c>
      <c r="F129" s="35" t="s">
        <v>276</v>
      </c>
      <c r="G129" s="87" t="s">
        <v>244</v>
      </c>
      <c r="H129" s="109">
        <v>1.0</v>
      </c>
      <c r="I129" s="33" t="s">
        <v>269</v>
      </c>
      <c r="J129" s="52">
        <v>1.0</v>
      </c>
      <c r="K129" s="35" t="s">
        <v>108</v>
      </c>
      <c r="L129" s="33" t="s">
        <v>43</v>
      </c>
      <c r="M129" s="35" t="s">
        <v>258</v>
      </c>
      <c r="N129" s="33" t="s">
        <v>105</v>
      </c>
      <c r="O129" s="53">
        <f>'[2]3.2.04 Pembangunan subak'!O177</f>
        <v>0.0</v>
      </c>
      <c r="P129" s="26" t="str">
        <f t="shared" si="14"/>
        <v>BKP</v>
      </c>
      <c r="Q129" s="33" t="s">
        <v>45</v>
      </c>
      <c r="R129" s="33" t="s">
        <v>148</v>
      </c>
      <c r="S129" s="10"/>
      <c r="T129" s="37"/>
      <c r="U129" s="37"/>
      <c r="V129" s="37"/>
      <c r="W129" s="37"/>
      <c r="X129" s="37"/>
      <c r="Y129" s="37"/>
      <c r="Z129" s="37"/>
      <c r="AA129" s="37">
        <f>O129</f>
        <v>0.0</v>
      </c>
      <c r="AB129" s="37"/>
      <c r="AC129" s="37"/>
      <c r="AD129" s="38">
        <f t="shared" si="10"/>
        <v>0.0</v>
      </c>
      <c r="AE129" s="54">
        <f t="shared" si="13"/>
        <v>0.0</v>
      </c>
    </row>
    <row r="130" spans="8:8" s="8" ht="30.0" customFormat="1" customHeight="1">
      <c r="A130" s="26"/>
      <c r="B130" s="26"/>
      <c r="C130" s="32"/>
      <c r="D130" s="26"/>
      <c r="E130" s="50" t="s">
        <v>86</v>
      </c>
      <c r="F130" s="35" t="s">
        <v>277</v>
      </c>
      <c r="G130" s="87" t="s">
        <v>244</v>
      </c>
      <c r="H130" s="109">
        <v>1.0</v>
      </c>
      <c r="I130" s="33" t="s">
        <v>269</v>
      </c>
      <c r="J130" s="52">
        <v>1.0</v>
      </c>
      <c r="K130" s="35" t="s">
        <v>108</v>
      </c>
      <c r="L130" s="33" t="s">
        <v>43</v>
      </c>
      <c r="M130" s="35" t="s">
        <v>258</v>
      </c>
      <c r="N130" s="33" t="s">
        <v>105</v>
      </c>
      <c r="O130" s="53">
        <f>'[2]3.2.04 Pembangunan subak'!O188</f>
        <v>0.0</v>
      </c>
      <c r="P130" s="26" t="str">
        <f t="shared" si="14"/>
        <v>BKP</v>
      </c>
      <c r="Q130" s="33" t="s">
        <v>45</v>
      </c>
      <c r="R130" s="33" t="s">
        <v>148</v>
      </c>
      <c r="S130" s="10"/>
      <c r="T130" s="37"/>
      <c r="U130" s="37"/>
      <c r="V130" s="37"/>
      <c r="W130" s="37"/>
      <c r="X130" s="37"/>
      <c r="Y130" s="37"/>
      <c r="Z130" s="37"/>
      <c r="AA130" s="37">
        <f>O130</f>
        <v>0.0</v>
      </c>
      <c r="AB130" s="37"/>
      <c r="AC130" s="37"/>
      <c r="AD130" s="38">
        <f t="shared" si="10"/>
        <v>0.0</v>
      </c>
      <c r="AE130" s="54">
        <f t="shared" si="13"/>
        <v>0.0</v>
      </c>
    </row>
    <row r="131" spans="8:8" s="39" ht="22.5" customFormat="1">
      <c r="A131" s="40"/>
      <c r="B131" s="40"/>
      <c r="C131" s="63" t="s">
        <v>83</v>
      </c>
      <c r="D131" s="64" t="s">
        <v>278</v>
      </c>
      <c r="E131" s="63"/>
      <c r="F131" s="40"/>
      <c r="G131" s="66"/>
      <c r="H131" s="40"/>
      <c r="I131" s="66"/>
      <c r="J131" s="66"/>
      <c r="K131" s="64"/>
      <c r="L131" s="66"/>
      <c r="M131" s="64"/>
      <c r="N131" s="66"/>
      <c r="O131" s="67">
        <f>SUM(O132:O134)</f>
        <v>4.23094405E7</v>
      </c>
      <c r="P131" s="40"/>
      <c r="Q131" s="40"/>
      <c r="R131" s="66"/>
      <c r="S131" s="46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38">
        <f t="shared" si="10"/>
        <v>0.0</v>
      </c>
      <c r="AE131" s="68"/>
    </row>
    <row r="132" spans="8:8" s="8" ht="59.25" customFormat="1" customHeight="1">
      <c r="A132" s="26"/>
      <c r="B132" s="26"/>
      <c r="C132" s="32"/>
      <c r="D132" s="26"/>
      <c r="E132" s="50" t="s">
        <v>38</v>
      </c>
      <c r="F132" s="35" t="s">
        <v>279</v>
      </c>
      <c r="G132" s="87" t="s">
        <v>244</v>
      </c>
      <c r="H132" s="109">
        <v>1.0</v>
      </c>
      <c r="I132" s="33" t="s">
        <v>280</v>
      </c>
      <c r="J132" s="52">
        <v>1.0</v>
      </c>
      <c r="K132" s="35" t="s">
        <v>281</v>
      </c>
      <c r="L132" s="33" t="s">
        <v>43</v>
      </c>
      <c r="M132" s="35" t="s">
        <v>282</v>
      </c>
      <c r="N132" s="33" t="s">
        <v>44</v>
      </c>
      <c r="O132" s="53">
        <f>'[1]3.3.01 '!O43</f>
        <v>5120000.0</v>
      </c>
      <c r="P132" s="26" t="str">
        <f>'[1]3.3.01 '!H14</f>
        <v>PLL</v>
      </c>
      <c r="Q132" s="33" t="s">
        <v>45</v>
      </c>
      <c r="R132" s="33" t="s">
        <v>162</v>
      </c>
      <c r="S132" s="10"/>
      <c r="T132" s="37"/>
      <c r="U132" s="37"/>
      <c r="V132" s="37"/>
      <c r="X132" s="29"/>
      <c r="Y132" s="29"/>
      <c r="Z132" s="37">
        <f>O132</f>
        <v>5120000.0</v>
      </c>
      <c r="AA132" s="37"/>
      <c r="AB132" s="37"/>
      <c r="AC132" s="37"/>
      <c r="AD132" s="38">
        <f t="shared" si="10"/>
        <v>5120000.0</v>
      </c>
      <c r="AE132" s="54">
        <f>O132-AD132</f>
        <v>0.0</v>
      </c>
    </row>
    <row r="133" spans="8:8" s="8" ht="62.25" customFormat="1" customHeight="1">
      <c r="A133" s="26"/>
      <c r="B133" s="26"/>
      <c r="C133" s="32"/>
      <c r="D133" s="26"/>
      <c r="E133" s="50" t="s">
        <v>51</v>
      </c>
      <c r="F133" s="71" t="s">
        <v>283</v>
      </c>
      <c r="G133" s="87" t="s">
        <v>244</v>
      </c>
      <c r="H133" s="109">
        <v>1.0</v>
      </c>
      <c r="I133" s="33" t="s">
        <v>280</v>
      </c>
      <c r="J133" s="52">
        <v>1.0</v>
      </c>
      <c r="K133" s="35" t="s">
        <v>125</v>
      </c>
      <c r="L133" s="33" t="s">
        <v>43</v>
      </c>
      <c r="M133" s="35" t="s">
        <v>282</v>
      </c>
      <c r="N133" s="33" t="s">
        <v>44</v>
      </c>
      <c r="O133" s="53">
        <f>'[1]3.3.03, Lomba'!O135</f>
        <v>3.39394405E7</v>
      </c>
      <c r="P133" s="26" t="str">
        <f>'[1]3.3.03, Lomba'!H14</f>
        <v>BHP</v>
      </c>
      <c r="Q133" s="33" t="s">
        <v>45</v>
      </c>
      <c r="R133" s="33" t="str">
        <f>'Form 14 Matrik RKP. 2023'!R132</f>
        <v>Kasi Kesra</v>
      </c>
      <c r="S133" s="10"/>
      <c r="T133" s="37"/>
      <c r="U133" s="37"/>
      <c r="V133" s="37"/>
      <c r="W133" s="60">
        <f>O133</f>
        <v>3.39394405E7</v>
      </c>
      <c r="Y133" s="29"/>
      <c r="Z133" s="37"/>
      <c r="AA133" s="37"/>
      <c r="AB133" s="37"/>
      <c r="AC133" s="37"/>
      <c r="AD133" s="38">
        <f t="shared" si="10"/>
        <v>3.39394405E7</v>
      </c>
      <c r="AE133" s="54"/>
    </row>
    <row r="134" spans="8:8" s="8" ht="49.5" customFormat="1" customHeight="1">
      <c r="A134" s="26"/>
      <c r="B134" s="26"/>
      <c r="C134" s="32"/>
      <c r="D134" s="26"/>
      <c r="E134" s="110" t="s">
        <v>64</v>
      </c>
      <c r="F134" s="35" t="s">
        <v>284</v>
      </c>
      <c r="G134" s="87" t="s">
        <v>244</v>
      </c>
      <c r="H134" s="109">
        <v>1.0</v>
      </c>
      <c r="I134" s="33" t="s">
        <v>280</v>
      </c>
      <c r="J134" s="52">
        <v>1.0</v>
      </c>
      <c r="K134" s="35" t="s">
        <v>285</v>
      </c>
      <c r="L134" s="33" t="s">
        <v>43</v>
      </c>
      <c r="M134" s="35" t="s">
        <v>286</v>
      </c>
      <c r="N134" s="33" t="str">
        <f>N133</f>
        <v>12 Bulan</v>
      </c>
      <c r="O134" s="53">
        <f>'[1]3.3.06 Karang taruna '!O39</f>
        <v>3250000.0</v>
      </c>
      <c r="P134" s="26" t="str">
        <f>'[1]3.3.06 Karang taruna '!H14</f>
        <v>BHP</v>
      </c>
      <c r="Q134" s="33" t="s">
        <v>45</v>
      </c>
      <c r="R134" s="33" t="str">
        <f>'Form 14 Matrik RKP. 2023'!R133</f>
        <v>Kasi Kesra</v>
      </c>
      <c r="S134" s="10"/>
      <c r="T134" s="37"/>
      <c r="U134" s="37"/>
      <c r="V134" s="37"/>
      <c r="W134" s="37">
        <f>O134</f>
        <v>3250000.0</v>
      </c>
      <c r="X134" s="61"/>
      <c r="Y134" s="29"/>
      <c r="Z134" s="37"/>
      <c r="AA134" s="37"/>
      <c r="AB134" s="37"/>
      <c r="AC134" s="37"/>
      <c r="AD134" s="38">
        <f t="shared" si="10"/>
        <v>3250000.0</v>
      </c>
      <c r="AE134" s="54">
        <f>O134-AD134</f>
        <v>0.0</v>
      </c>
    </row>
    <row r="135" spans="8:8" s="39" ht="22.5" customFormat="1">
      <c r="A135" s="40"/>
      <c r="B135" s="40"/>
      <c r="C135" s="63" t="s">
        <v>99</v>
      </c>
      <c r="D135" s="64" t="s">
        <v>287</v>
      </c>
      <c r="E135" s="63"/>
      <c r="F135" s="40"/>
      <c r="G135" s="66"/>
      <c r="H135" s="40"/>
      <c r="I135" s="66"/>
      <c r="J135" s="66"/>
      <c r="K135" s="64"/>
      <c r="L135" s="66"/>
      <c r="M135" s="64"/>
      <c r="N135" s="66"/>
      <c r="O135" s="67">
        <f>O136+O150+O151</f>
        <v>6.5919E7</v>
      </c>
      <c r="P135" s="40"/>
      <c r="Q135" s="40"/>
      <c r="R135" s="66"/>
      <c r="S135" s="46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38">
        <f t="shared" si="10"/>
        <v>0.0</v>
      </c>
      <c r="AE135" s="68"/>
    </row>
    <row r="136" spans="8:8" s="8" ht="21.95" customFormat="1" customHeight="1">
      <c r="A136" s="26"/>
      <c r="B136" s="26"/>
      <c r="C136" s="32"/>
      <c r="D136" s="26"/>
      <c r="E136" s="50" t="s">
        <v>38</v>
      </c>
      <c r="F136" s="35" t="s">
        <v>288</v>
      </c>
      <c r="G136" s="33"/>
      <c r="H136" s="26"/>
      <c r="I136" s="33"/>
      <c r="J136" s="33"/>
      <c r="K136" s="35"/>
      <c r="L136" s="33"/>
      <c r="M136" s="35"/>
      <c r="N136" s="33"/>
      <c r="O136" s="53">
        <f>SUM(O137:O149)</f>
        <v>4.2E7</v>
      </c>
      <c r="P136" s="26"/>
      <c r="Q136" s="26"/>
      <c r="R136" s="33"/>
      <c r="S136" s="10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8">
        <f t="shared" si="10"/>
        <v>0.0</v>
      </c>
      <c r="AE136" s="54"/>
    </row>
    <row r="137" spans="8:8" s="8" ht="21.95" customFormat="1" customHeight="1">
      <c r="A137" s="26"/>
      <c r="B137" s="26"/>
      <c r="C137" s="32"/>
      <c r="D137" s="26"/>
      <c r="E137" s="50" t="s">
        <v>86</v>
      </c>
      <c r="F137" s="122" t="str">
        <f>'[1]3.4.01 Operasional Subak'!E34</f>
        <v>(Pakaian Pecalang dan Jigrabala)</v>
      </c>
      <c r="G137" s="87" t="s">
        <v>244</v>
      </c>
      <c r="H137" s="109">
        <v>1.0</v>
      </c>
      <c r="I137" s="33" t="s">
        <v>289</v>
      </c>
      <c r="J137" s="52">
        <v>1.0</v>
      </c>
      <c r="K137" s="35" t="s">
        <v>290</v>
      </c>
      <c r="L137" s="33" t="s">
        <v>291</v>
      </c>
      <c r="M137" s="35" t="s">
        <v>164</v>
      </c>
      <c r="N137" s="33" t="s">
        <v>292</v>
      </c>
      <c r="O137" s="125">
        <f>'[1]3.4.01 Operasional Subak'!O30</f>
        <v>2.0E7</v>
      </c>
      <c r="P137" s="26" t="str">
        <f>'[1]3.4.01 Operasional Subak'!K35</f>
        <v>BHP</v>
      </c>
      <c r="Q137" s="33" t="s">
        <v>45</v>
      </c>
      <c r="R137" s="33" t="s">
        <v>148</v>
      </c>
      <c r="S137" s="10"/>
      <c r="T137" s="37"/>
      <c r="U137" s="37"/>
      <c r="V137" s="29"/>
      <c r="W137" s="37">
        <f>O137</f>
        <v>2.0E7</v>
      </c>
      <c r="X137" s="37"/>
      <c r="Y137" s="37"/>
      <c r="Z137" s="37"/>
      <c r="AA137" s="37"/>
      <c r="AB137" s="37"/>
      <c r="AC137" s="37"/>
      <c r="AD137" s="38">
        <f t="shared" si="10"/>
        <v>2.0E7</v>
      </c>
      <c r="AE137" s="54">
        <f t="shared" si="15" ref="AE137:AE151">O137-AD137</f>
        <v>0.0</v>
      </c>
    </row>
    <row r="138" spans="8:8" s="8" ht="36.95" customFormat="1" customHeight="1">
      <c r="A138" s="26"/>
      <c r="B138" s="26"/>
      <c r="C138" s="32"/>
      <c r="D138" s="26"/>
      <c r="E138" s="50" t="s">
        <v>86</v>
      </c>
      <c r="F138" s="35" t="s">
        <v>293</v>
      </c>
      <c r="G138" s="87" t="s">
        <v>244</v>
      </c>
      <c r="H138" s="109">
        <v>1.0</v>
      </c>
      <c r="I138" s="33" t="s">
        <v>289</v>
      </c>
      <c r="J138" s="52">
        <v>1.0</v>
      </c>
      <c r="K138" s="35" t="s">
        <v>294</v>
      </c>
      <c r="L138" s="33" t="s">
        <v>295</v>
      </c>
      <c r="M138" s="35" t="s">
        <v>296</v>
      </c>
      <c r="N138" s="33" t="s">
        <v>44</v>
      </c>
      <c r="O138" s="125">
        <f>'[1]3.4.01 Operasional Subak'!O39</f>
        <v>1500000.0</v>
      </c>
      <c r="P138" s="26" t="s">
        <v>33</v>
      </c>
      <c r="Q138" s="33" t="s">
        <v>45</v>
      </c>
      <c r="R138" s="33" t="s">
        <v>148</v>
      </c>
      <c r="S138" s="10"/>
      <c r="T138" s="37"/>
      <c r="U138" s="37"/>
      <c r="V138" s="29"/>
      <c r="W138" s="37"/>
      <c r="X138" s="37"/>
      <c r="Y138" s="37"/>
      <c r="Z138" s="37"/>
      <c r="AA138" s="37">
        <f>O138-W138</f>
        <v>1500000.0</v>
      </c>
      <c r="AB138" s="37"/>
      <c r="AC138" s="37"/>
      <c r="AD138" s="38">
        <f t="shared" si="10"/>
        <v>1500000.0</v>
      </c>
      <c r="AE138" s="54">
        <f t="shared" si="15"/>
        <v>0.0</v>
      </c>
    </row>
    <row r="139" spans="8:8" s="8" ht="36.95" customFormat="1" customHeight="1">
      <c r="A139" s="26"/>
      <c r="B139" s="26"/>
      <c r="C139" s="32"/>
      <c r="D139" s="26"/>
      <c r="E139" s="50" t="s">
        <v>86</v>
      </c>
      <c r="F139" s="35" t="s">
        <v>297</v>
      </c>
      <c r="G139" s="87" t="s">
        <v>244</v>
      </c>
      <c r="H139" s="109">
        <v>1.0</v>
      </c>
      <c r="I139" s="33" t="s">
        <v>289</v>
      </c>
      <c r="J139" s="52">
        <v>1.0</v>
      </c>
      <c r="K139" s="35" t="s">
        <v>294</v>
      </c>
      <c r="L139" s="33" t="s">
        <v>298</v>
      </c>
      <c r="M139" s="35" t="s">
        <v>296</v>
      </c>
      <c r="N139" s="33" t="s">
        <v>44</v>
      </c>
      <c r="O139" s="53">
        <f>O138</f>
        <v>1500000.0</v>
      </c>
      <c r="P139" s="26" t="str">
        <f>P138</f>
        <v>BKP</v>
      </c>
      <c r="Q139" s="33" t="s">
        <v>45</v>
      </c>
      <c r="R139" s="33" t="s">
        <v>148</v>
      </c>
      <c r="S139" s="10"/>
      <c r="T139" s="37"/>
      <c r="U139" s="37"/>
      <c r="V139" s="29"/>
      <c r="W139" s="37"/>
      <c r="X139" s="37"/>
      <c r="Y139" s="37"/>
      <c r="Z139" s="37"/>
      <c r="AA139" s="37">
        <f>O139-W139</f>
        <v>1500000.0</v>
      </c>
      <c r="AB139" s="37"/>
      <c r="AC139" s="37"/>
      <c r="AD139" s="38">
        <f t="shared" si="10"/>
        <v>1500000.0</v>
      </c>
      <c r="AE139" s="54">
        <f t="shared" si="15"/>
        <v>0.0</v>
      </c>
    </row>
    <row r="140" spans="8:8" s="8" ht="36.95" customFormat="1" customHeight="1">
      <c r="A140" s="26"/>
      <c r="B140" s="26"/>
      <c r="C140" s="32"/>
      <c r="D140" s="26"/>
      <c r="E140" s="50" t="s">
        <v>86</v>
      </c>
      <c r="F140" s="35" t="s">
        <v>299</v>
      </c>
      <c r="G140" s="87" t="s">
        <v>244</v>
      </c>
      <c r="H140" s="109">
        <v>1.0</v>
      </c>
      <c r="I140" s="33" t="s">
        <v>289</v>
      </c>
      <c r="J140" s="52">
        <v>1.0</v>
      </c>
      <c r="K140" s="35" t="s">
        <v>294</v>
      </c>
      <c r="L140" s="33" t="s">
        <v>300</v>
      </c>
      <c r="M140" s="35" t="s">
        <v>296</v>
      </c>
      <c r="N140" s="33" t="s">
        <v>44</v>
      </c>
      <c r="O140" s="53">
        <f>O138</f>
        <v>1500000.0</v>
      </c>
      <c r="P140" s="26" t="str">
        <f t="shared" si="16" ref="P140:P148">P139</f>
        <v>BKP</v>
      </c>
      <c r="Q140" s="33" t="s">
        <v>45</v>
      </c>
      <c r="R140" s="33" t="s">
        <v>148</v>
      </c>
      <c r="S140" s="10"/>
      <c r="T140" s="37"/>
      <c r="U140" s="37"/>
      <c r="V140" s="29"/>
      <c r="W140" s="37"/>
      <c r="X140" s="37"/>
      <c r="Y140" s="37"/>
      <c r="Z140" s="37"/>
      <c r="AA140" s="37">
        <f>O140-W140</f>
        <v>1500000.0</v>
      </c>
      <c r="AB140" s="37"/>
      <c r="AC140" s="37"/>
      <c r="AD140" s="38">
        <f t="shared" si="10"/>
        <v>1500000.0</v>
      </c>
      <c r="AE140" s="54">
        <f t="shared" si="15"/>
        <v>0.0</v>
      </c>
    </row>
    <row r="141" spans="8:8" s="8" ht="36.95" customFormat="1" customHeight="1">
      <c r="A141" s="26"/>
      <c r="B141" s="26"/>
      <c r="C141" s="32"/>
      <c r="D141" s="26"/>
      <c r="E141" s="50" t="s">
        <v>86</v>
      </c>
      <c r="F141" s="35" t="s">
        <v>301</v>
      </c>
      <c r="G141" s="87" t="s">
        <v>244</v>
      </c>
      <c r="H141" s="109">
        <v>1.0</v>
      </c>
      <c r="I141" s="33" t="s">
        <v>289</v>
      </c>
      <c r="J141" s="52">
        <v>1.0</v>
      </c>
      <c r="K141" s="35" t="s">
        <v>294</v>
      </c>
      <c r="L141" s="33" t="s">
        <v>302</v>
      </c>
      <c r="M141" s="35" t="s">
        <v>296</v>
      </c>
      <c r="N141" s="33" t="s">
        <v>44</v>
      </c>
      <c r="O141" s="53">
        <f>O138</f>
        <v>1500000.0</v>
      </c>
      <c r="P141" s="26" t="str">
        <f t="shared" si="16"/>
        <v>BKP</v>
      </c>
      <c r="Q141" s="33" t="s">
        <v>45</v>
      </c>
      <c r="R141" s="33" t="s">
        <v>148</v>
      </c>
      <c r="S141" s="10"/>
      <c r="T141" s="37"/>
      <c r="U141" s="37"/>
      <c r="V141" s="29"/>
      <c r="W141" s="37"/>
      <c r="X141" s="37"/>
      <c r="Y141" s="37"/>
      <c r="Z141" s="37"/>
      <c r="AA141" s="37">
        <f>O141-W141</f>
        <v>1500000.0</v>
      </c>
      <c r="AB141" s="37"/>
      <c r="AC141" s="37"/>
      <c r="AD141" s="38">
        <f t="shared" si="10"/>
        <v>1500000.0</v>
      </c>
      <c r="AE141" s="54">
        <f t="shared" si="15"/>
        <v>0.0</v>
      </c>
    </row>
    <row r="142" spans="8:8" s="8" ht="36.95" customFormat="1" customHeight="1">
      <c r="A142" s="26"/>
      <c r="B142" s="26"/>
      <c r="C142" s="32"/>
      <c r="D142" s="26"/>
      <c r="E142" s="50" t="s">
        <v>86</v>
      </c>
      <c r="F142" s="35" t="s">
        <v>303</v>
      </c>
      <c r="G142" s="87" t="s">
        <v>244</v>
      </c>
      <c r="H142" s="109">
        <v>1.0</v>
      </c>
      <c r="I142" s="33" t="s">
        <v>289</v>
      </c>
      <c r="J142" s="52">
        <v>1.0</v>
      </c>
      <c r="K142" s="35" t="s">
        <v>294</v>
      </c>
      <c r="L142" s="33" t="s">
        <v>304</v>
      </c>
      <c r="M142" s="35" t="s">
        <v>296</v>
      </c>
      <c r="N142" s="33" t="s">
        <v>44</v>
      </c>
      <c r="O142" s="53">
        <f>O138</f>
        <v>1500000.0</v>
      </c>
      <c r="P142" s="26" t="str">
        <f t="shared" si="16"/>
        <v>BKP</v>
      </c>
      <c r="Q142" s="33" t="s">
        <v>45</v>
      </c>
      <c r="R142" s="33" t="s">
        <v>148</v>
      </c>
      <c r="S142" s="10"/>
      <c r="T142" s="37"/>
      <c r="U142" s="37"/>
      <c r="V142" s="29"/>
      <c r="W142" s="37"/>
      <c r="X142" s="37"/>
      <c r="Y142" s="37"/>
      <c r="Z142" s="37"/>
      <c r="AA142" s="37">
        <f>O142-W142</f>
        <v>1500000.0</v>
      </c>
      <c r="AB142" s="37"/>
      <c r="AC142" s="37"/>
      <c r="AD142" s="38">
        <f t="shared" si="10"/>
        <v>1500000.0</v>
      </c>
      <c r="AE142" s="54">
        <f t="shared" si="15"/>
        <v>0.0</v>
      </c>
    </row>
    <row r="143" spans="8:8" s="8" ht="36.95" customFormat="1" customHeight="1">
      <c r="A143" s="26"/>
      <c r="B143" s="26"/>
      <c r="C143" s="32"/>
      <c r="D143" s="26"/>
      <c r="E143" s="50" t="s">
        <v>86</v>
      </c>
      <c r="F143" s="35" t="s">
        <v>305</v>
      </c>
      <c r="G143" s="87" t="s">
        <v>244</v>
      </c>
      <c r="H143" s="109">
        <v>1.0</v>
      </c>
      <c r="I143" s="33" t="s">
        <v>289</v>
      </c>
      <c r="J143" s="52">
        <v>1.0</v>
      </c>
      <c r="K143" s="35" t="s">
        <v>294</v>
      </c>
      <c r="L143" s="33" t="s">
        <v>306</v>
      </c>
      <c r="M143" s="35" t="s">
        <v>296</v>
      </c>
      <c r="N143" s="33" t="s">
        <v>44</v>
      </c>
      <c r="O143" s="123">
        <f>O138</f>
        <v>1500000.0</v>
      </c>
      <c r="P143" s="26" t="str">
        <f t="shared" si="16"/>
        <v>BKP</v>
      </c>
      <c r="Q143" s="33" t="s">
        <v>45</v>
      </c>
      <c r="R143" s="33" t="s">
        <v>148</v>
      </c>
      <c r="S143" s="10"/>
      <c r="T143" s="37"/>
      <c r="U143" s="37"/>
      <c r="V143" s="29"/>
      <c r="W143" s="37"/>
      <c r="X143" s="37"/>
      <c r="Y143" s="37"/>
      <c r="Z143" s="37"/>
      <c r="AA143" s="37">
        <f>O142-W143</f>
        <v>1500000.0</v>
      </c>
      <c r="AB143" s="37"/>
      <c r="AC143" s="37"/>
      <c r="AD143" s="38">
        <f t="shared" si="17" ref="AD143:AD164">SUM(T143:AC143)</f>
        <v>1500000.0</v>
      </c>
      <c r="AE143" s="54">
        <f t="shared" si="15"/>
        <v>0.0</v>
      </c>
    </row>
    <row r="144" spans="8:8" s="8" ht="36.95" customFormat="1" customHeight="1">
      <c r="A144" s="26"/>
      <c r="B144" s="26"/>
      <c r="C144" s="32"/>
      <c r="D144" s="26"/>
      <c r="E144" s="50" t="s">
        <v>86</v>
      </c>
      <c r="F144" s="35" t="s">
        <v>307</v>
      </c>
      <c r="G144" s="87" t="s">
        <v>244</v>
      </c>
      <c r="H144" s="109">
        <v>1.0</v>
      </c>
      <c r="I144" s="33" t="s">
        <v>289</v>
      </c>
      <c r="J144" s="52">
        <v>1.0</v>
      </c>
      <c r="K144" s="35" t="s">
        <v>294</v>
      </c>
      <c r="L144" s="33" t="s">
        <v>308</v>
      </c>
      <c r="M144" s="35" t="s">
        <v>296</v>
      </c>
      <c r="N144" s="33" t="s">
        <v>44</v>
      </c>
      <c r="O144" s="53">
        <f>O138</f>
        <v>1500000.0</v>
      </c>
      <c r="P144" s="26" t="str">
        <f t="shared" si="16"/>
        <v>BKP</v>
      </c>
      <c r="Q144" s="33" t="s">
        <v>45</v>
      </c>
      <c r="R144" s="33" t="s">
        <v>148</v>
      </c>
      <c r="S144" s="10"/>
      <c r="T144" s="37"/>
      <c r="U144" s="37"/>
      <c r="V144" s="29"/>
      <c r="W144" s="37"/>
      <c r="X144" s="37"/>
      <c r="Y144" s="37"/>
      <c r="Z144" s="37"/>
      <c r="AA144" s="37">
        <f>O144-W144</f>
        <v>1500000.0</v>
      </c>
      <c r="AB144" s="37"/>
      <c r="AC144" s="37"/>
      <c r="AD144" s="38">
        <f t="shared" si="17"/>
        <v>1500000.0</v>
      </c>
      <c r="AE144" s="54">
        <f t="shared" si="15"/>
        <v>0.0</v>
      </c>
    </row>
    <row r="145" spans="8:8" s="8" ht="36.95" customFormat="1" customHeight="1">
      <c r="A145" s="26"/>
      <c r="B145" s="26"/>
      <c r="C145" s="32"/>
      <c r="D145" s="26"/>
      <c r="E145" s="50" t="s">
        <v>86</v>
      </c>
      <c r="F145" s="35" t="s">
        <v>309</v>
      </c>
      <c r="G145" s="87" t="s">
        <v>244</v>
      </c>
      <c r="H145" s="109">
        <v>1.0</v>
      </c>
      <c r="I145" s="33" t="s">
        <v>289</v>
      </c>
      <c r="J145" s="52">
        <v>1.0</v>
      </c>
      <c r="K145" s="35" t="s">
        <v>294</v>
      </c>
      <c r="L145" s="33" t="s">
        <v>310</v>
      </c>
      <c r="M145" s="35" t="s">
        <v>296</v>
      </c>
      <c r="N145" s="33" t="s">
        <v>44</v>
      </c>
      <c r="O145" s="53">
        <f>O138</f>
        <v>1500000.0</v>
      </c>
      <c r="P145" s="26" t="str">
        <f t="shared" si="16"/>
        <v>BKP</v>
      </c>
      <c r="Q145" s="33" t="s">
        <v>45</v>
      </c>
      <c r="R145" s="33" t="s">
        <v>148</v>
      </c>
      <c r="S145" s="10"/>
      <c r="T145" s="37"/>
      <c r="U145" s="37"/>
      <c r="V145" s="29"/>
      <c r="W145" s="37"/>
      <c r="X145" s="37"/>
      <c r="Y145" s="37"/>
      <c r="Z145" s="37"/>
      <c r="AA145" s="37">
        <f>O145-W145</f>
        <v>1500000.0</v>
      </c>
      <c r="AB145" s="37"/>
      <c r="AC145" s="37"/>
      <c r="AD145" s="38">
        <f t="shared" si="17"/>
        <v>1500000.0</v>
      </c>
      <c r="AE145" s="54">
        <f t="shared" si="15"/>
        <v>0.0</v>
      </c>
    </row>
    <row r="146" spans="8:8" s="8" ht="36.95" customFormat="1" customHeight="1">
      <c r="A146" s="26"/>
      <c r="B146" s="26"/>
      <c r="C146" s="32"/>
      <c r="D146" s="26"/>
      <c r="E146" s="50" t="s">
        <v>86</v>
      </c>
      <c r="F146" s="35" t="s">
        <v>311</v>
      </c>
      <c r="G146" s="87" t="s">
        <v>244</v>
      </c>
      <c r="H146" s="109">
        <v>1.0</v>
      </c>
      <c r="I146" s="33" t="s">
        <v>289</v>
      </c>
      <c r="J146" s="52">
        <v>1.0</v>
      </c>
      <c r="K146" s="35" t="s">
        <v>294</v>
      </c>
      <c r="L146" s="33" t="s">
        <v>312</v>
      </c>
      <c r="M146" s="35" t="s">
        <v>296</v>
      </c>
      <c r="N146" s="33" t="s">
        <v>44</v>
      </c>
      <c r="O146" s="53">
        <f>O138</f>
        <v>1500000.0</v>
      </c>
      <c r="P146" s="26" t="str">
        <f t="shared" si="16"/>
        <v>BKP</v>
      </c>
      <c r="Q146" s="33" t="s">
        <v>45</v>
      </c>
      <c r="R146" s="33" t="s">
        <v>148</v>
      </c>
      <c r="S146" s="10"/>
      <c r="T146" s="37"/>
      <c r="U146" s="37"/>
      <c r="V146" s="29"/>
      <c r="W146" s="37"/>
      <c r="X146" s="37"/>
      <c r="Y146" s="37"/>
      <c r="Z146" s="37"/>
      <c r="AA146" s="37">
        <f>O146-W146</f>
        <v>1500000.0</v>
      </c>
      <c r="AB146" s="37"/>
      <c r="AC146" s="37"/>
      <c r="AD146" s="38">
        <f t="shared" si="17"/>
        <v>1500000.0</v>
      </c>
      <c r="AE146" s="54">
        <f t="shared" si="15"/>
        <v>0.0</v>
      </c>
    </row>
    <row r="147" spans="8:8" s="8" ht="36.95" customFormat="1" customHeight="1">
      <c r="A147" s="26"/>
      <c r="B147" s="26"/>
      <c r="C147" s="32"/>
      <c r="D147" s="26"/>
      <c r="E147" s="50" t="s">
        <v>86</v>
      </c>
      <c r="F147" s="35" t="s">
        <v>313</v>
      </c>
      <c r="G147" s="87" t="s">
        <v>244</v>
      </c>
      <c r="H147" s="109">
        <v>1.0</v>
      </c>
      <c r="I147" s="33" t="s">
        <v>289</v>
      </c>
      <c r="J147" s="52">
        <v>1.0</v>
      </c>
      <c r="K147" s="35" t="s">
        <v>294</v>
      </c>
      <c r="L147" s="33" t="s">
        <v>314</v>
      </c>
      <c r="M147" s="35" t="s">
        <v>296</v>
      </c>
      <c r="N147" s="33" t="s">
        <v>44</v>
      </c>
      <c r="O147" s="53">
        <f>O140</f>
        <v>1500000.0</v>
      </c>
      <c r="P147" s="26" t="str">
        <f t="shared" si="16"/>
        <v>BKP</v>
      </c>
      <c r="Q147" s="33" t="s">
        <v>45</v>
      </c>
      <c r="R147" s="33" t="s">
        <v>148</v>
      </c>
      <c r="S147" s="10"/>
      <c r="T147" s="37"/>
      <c r="U147" s="37"/>
      <c r="V147" s="29"/>
      <c r="W147" s="37"/>
      <c r="X147" s="37"/>
      <c r="Y147" s="37"/>
      <c r="Z147" s="37"/>
      <c r="AA147" s="37">
        <f>O147-W147</f>
        <v>1500000.0</v>
      </c>
      <c r="AB147" s="37"/>
      <c r="AC147" s="37"/>
      <c r="AD147" s="38">
        <f t="shared" si="17"/>
        <v>1500000.0</v>
      </c>
      <c r="AE147" s="54">
        <f t="shared" si="15"/>
        <v>0.0</v>
      </c>
    </row>
    <row r="148" spans="8:8" s="8" ht="36.95" customFormat="1" customHeight="1">
      <c r="A148" s="26"/>
      <c r="B148" s="26"/>
      <c r="C148" s="32"/>
      <c r="D148" s="26"/>
      <c r="E148" s="50" t="s">
        <v>86</v>
      </c>
      <c r="F148" s="35" t="s">
        <v>315</v>
      </c>
      <c r="G148" s="87" t="s">
        <v>244</v>
      </c>
      <c r="H148" s="109">
        <v>1.0</v>
      </c>
      <c r="I148" s="33" t="s">
        <v>289</v>
      </c>
      <c r="J148" s="52">
        <v>1.0</v>
      </c>
      <c r="K148" s="35" t="s">
        <v>294</v>
      </c>
      <c r="L148" s="33" t="s">
        <v>316</v>
      </c>
      <c r="M148" s="35" t="s">
        <v>296</v>
      </c>
      <c r="N148" s="33" t="s">
        <v>44</v>
      </c>
      <c r="O148" s="53">
        <f>O141</f>
        <v>1500000.0</v>
      </c>
      <c r="P148" s="26" t="str">
        <f t="shared" si="16"/>
        <v>BKP</v>
      </c>
      <c r="Q148" s="33" t="s">
        <v>45</v>
      </c>
      <c r="R148" s="33" t="s">
        <v>148</v>
      </c>
      <c r="S148" s="10"/>
      <c r="T148" s="37"/>
      <c r="U148" s="37"/>
      <c r="V148" s="29"/>
      <c r="W148" s="37"/>
      <c r="X148" s="37"/>
      <c r="Y148" s="37"/>
      <c r="Z148" s="37"/>
      <c r="AA148" s="37">
        <f>O148-W148</f>
        <v>1500000.0</v>
      </c>
      <c r="AB148" s="37"/>
      <c r="AC148" s="37"/>
      <c r="AD148" s="38">
        <f t="shared" si="17"/>
        <v>1500000.0</v>
      </c>
      <c r="AE148" s="54">
        <f t="shared" si="15"/>
        <v>0.0</v>
      </c>
    </row>
    <row r="149" spans="8:8" s="8" ht="36.95" customFormat="1" customHeight="1">
      <c r="A149" s="26"/>
      <c r="B149" s="26"/>
      <c r="C149" s="32"/>
      <c r="D149" s="26"/>
      <c r="E149" s="50" t="s">
        <v>86</v>
      </c>
      <c r="F149" s="35" t="s">
        <v>69</v>
      </c>
      <c r="G149" s="87" t="s">
        <v>244</v>
      </c>
      <c r="H149" s="109">
        <v>1.0</v>
      </c>
      <c r="I149" s="33" t="s">
        <v>289</v>
      </c>
      <c r="J149" s="52">
        <v>1.0</v>
      </c>
      <c r="K149" s="35" t="s">
        <v>294</v>
      </c>
      <c r="L149" s="33" t="s">
        <v>317</v>
      </c>
      <c r="M149" s="35" t="s">
        <v>296</v>
      </c>
      <c r="N149" s="33" t="s">
        <v>44</v>
      </c>
      <c r="O149" s="53">
        <f>'[1]3.4.01 Operasional Subak'!O193</f>
        <v>5500000.0</v>
      </c>
      <c r="P149" s="26" t="str">
        <f>'[2]3.4.01 Operasional Subak'!K180</f>
        <v>BKP</v>
      </c>
      <c r="Q149" s="33" t="s">
        <v>45</v>
      </c>
      <c r="R149" s="33" t="s">
        <v>148</v>
      </c>
      <c r="S149" s="10"/>
      <c r="T149" s="37"/>
      <c r="U149" s="37"/>
      <c r="V149" s="37"/>
      <c r="W149" s="37"/>
      <c r="X149" s="37"/>
      <c r="Y149" s="37"/>
      <c r="Z149" s="37"/>
      <c r="AA149" s="37">
        <f>O149</f>
        <v>5500000.0</v>
      </c>
      <c r="AB149" s="37"/>
      <c r="AC149" s="37"/>
      <c r="AD149" s="38">
        <f t="shared" si="17"/>
        <v>5500000.0</v>
      </c>
      <c r="AE149" s="54">
        <f t="shared" si="15"/>
        <v>0.0</v>
      </c>
    </row>
    <row r="150" spans="8:8" s="8" ht="24.95" customFormat="1" customHeight="1">
      <c r="A150" s="26"/>
      <c r="B150" s="26"/>
      <c r="C150" s="32"/>
      <c r="D150" s="26"/>
      <c r="E150" s="50" t="s">
        <v>47</v>
      </c>
      <c r="F150" s="35" t="s">
        <v>318</v>
      </c>
      <c r="G150" s="87" t="s">
        <v>244</v>
      </c>
      <c r="H150" s="109">
        <v>1.0</v>
      </c>
      <c r="I150" s="33" t="s">
        <v>319</v>
      </c>
      <c r="J150" s="52">
        <v>1.0</v>
      </c>
      <c r="K150" s="35" t="s">
        <v>115</v>
      </c>
      <c r="L150" s="33" t="s">
        <v>43</v>
      </c>
      <c r="M150" s="35" t="s">
        <v>320</v>
      </c>
      <c r="N150" s="33" t="s">
        <v>119</v>
      </c>
      <c r="O150" s="53">
        <f>'[1]3.4.02 LPM'!O60</f>
        <v>7545000.0</v>
      </c>
      <c r="P150" s="26" t="str">
        <f>'[1]3.4.02 LPM'!H14</f>
        <v>BHP</v>
      </c>
      <c r="Q150" s="33" t="s">
        <v>45</v>
      </c>
      <c r="R150" s="33" t="str">
        <f>R35</f>
        <v>Kaur Perencanaan</v>
      </c>
      <c r="S150" s="10"/>
      <c r="T150" s="37"/>
      <c r="U150" s="37"/>
      <c r="V150" s="37"/>
      <c r="W150" s="37">
        <f>O150</f>
        <v>7545000.0</v>
      </c>
      <c r="X150" s="29"/>
      <c r="Y150" s="37"/>
      <c r="Z150" s="37"/>
      <c r="AA150" s="37"/>
      <c r="AB150" s="37"/>
      <c r="AC150" s="37"/>
      <c r="AD150" s="38">
        <f t="shared" si="17"/>
        <v>7545000.0</v>
      </c>
      <c r="AE150" s="54">
        <f t="shared" si="15"/>
        <v>0.0</v>
      </c>
    </row>
    <row r="151" spans="8:8" s="8" ht="26.25" customFormat="1" customHeight="1">
      <c r="A151" s="26"/>
      <c r="B151" s="26"/>
      <c r="C151" s="32"/>
      <c r="D151" s="26"/>
      <c r="E151" s="50" t="s">
        <v>51</v>
      </c>
      <c r="F151" s="55" t="s">
        <v>321</v>
      </c>
      <c r="G151" s="87" t="s">
        <v>244</v>
      </c>
      <c r="H151" s="109">
        <v>1.0</v>
      </c>
      <c r="I151" s="33" t="s">
        <v>322</v>
      </c>
      <c r="J151" s="52">
        <v>1.0</v>
      </c>
      <c r="K151" s="35" t="s">
        <v>246</v>
      </c>
      <c r="L151" s="33" t="s">
        <v>43</v>
      </c>
      <c r="M151" s="35" t="s">
        <v>323</v>
      </c>
      <c r="N151" s="33" t="s">
        <v>119</v>
      </c>
      <c r="O151" s="53">
        <f>'[1]3.4.03 PKK '!O112</f>
        <v>1.6374E7</v>
      </c>
      <c r="P151" s="26" t="str">
        <f>'[1]3.4.03 PKK '!H14</f>
        <v>BHP</v>
      </c>
      <c r="Q151" s="33" t="s">
        <v>45</v>
      </c>
      <c r="R151" s="33" t="s">
        <v>59</v>
      </c>
      <c r="S151" s="54"/>
      <c r="T151" s="37"/>
      <c r="U151" s="37">
        <v>7160000.0</v>
      </c>
      <c r="V151" s="29"/>
      <c r="W151" s="37">
        <f>O151-U151</f>
        <v>9214000.0</v>
      </c>
      <c r="X151" s="61"/>
      <c r="Y151" s="37"/>
      <c r="Z151" s="37"/>
      <c r="AA151" s="37"/>
      <c r="AB151" s="37"/>
      <c r="AC151" s="37"/>
      <c r="AD151" s="38">
        <f t="shared" si="17"/>
        <v>1.6374E7</v>
      </c>
      <c r="AE151" s="54">
        <f t="shared" si="15"/>
        <v>0.0</v>
      </c>
    </row>
    <row r="152" spans="8:8" s="126" ht="19.5" customFormat="1" customHeight="1">
      <c r="A152" s="99" t="s">
        <v>324</v>
      </c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73">
        <f>O101+O104+O131+O135</f>
        <v>2.920184405E8</v>
      </c>
      <c r="P152" s="34"/>
      <c r="Q152" s="34"/>
      <c r="R152" s="127"/>
      <c r="S152" s="128"/>
      <c r="T152" s="129"/>
      <c r="U152" s="129"/>
      <c r="V152" s="129"/>
      <c r="W152" s="37"/>
      <c r="X152" s="129"/>
      <c r="Y152" s="129"/>
      <c r="Z152" s="129"/>
      <c r="AA152" s="37"/>
      <c r="AB152" s="37"/>
      <c r="AC152" s="37"/>
      <c r="AD152" s="38">
        <f t="shared" si="17"/>
        <v>0.0</v>
      </c>
      <c r="AE152" s="54"/>
    </row>
    <row r="153" spans="8:8" s="8" ht="27.75" customFormat="1" customHeight="1">
      <c r="A153" s="34">
        <v>4.0</v>
      </c>
      <c r="B153" s="100" t="s">
        <v>325</v>
      </c>
      <c r="C153" s="100"/>
      <c r="D153" s="100"/>
      <c r="E153" s="50"/>
      <c r="F153" s="33"/>
      <c r="G153" s="26"/>
      <c r="H153" s="26"/>
      <c r="I153" s="26"/>
      <c r="J153" s="26"/>
      <c r="K153" s="26"/>
      <c r="L153" s="26"/>
      <c r="M153" s="35"/>
      <c r="N153" s="26"/>
      <c r="O153" s="53"/>
      <c r="P153" s="26"/>
      <c r="Q153" s="26"/>
      <c r="R153" s="33"/>
      <c r="S153" s="10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8">
        <f t="shared" si="17"/>
        <v>0.0</v>
      </c>
      <c r="AE153" s="54">
        <f>O153-AD153</f>
        <v>0.0</v>
      </c>
    </row>
    <row r="154" spans="8:8" s="126" ht="24.95" customFormat="1" customHeight="1">
      <c r="A154" s="34"/>
      <c r="B154" s="127"/>
      <c r="C154" s="130" t="s">
        <v>72</v>
      </c>
      <c r="D154" s="127" t="s">
        <v>326</v>
      </c>
      <c r="E154" s="130"/>
      <c r="F154" s="127"/>
      <c r="G154" s="34"/>
      <c r="H154" s="34"/>
      <c r="I154" s="34"/>
      <c r="J154" s="34"/>
      <c r="K154" s="34"/>
      <c r="L154" s="34"/>
      <c r="M154" s="131"/>
      <c r="N154" s="34"/>
      <c r="O154" s="73">
        <f>SUM(O155:O158)</f>
        <v>6.36859512479E7</v>
      </c>
      <c r="P154" s="34"/>
      <c r="Q154" s="34"/>
      <c r="R154" s="127"/>
      <c r="S154" s="128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38">
        <f t="shared" si="17"/>
        <v>0.0</v>
      </c>
      <c r="AE154" s="132"/>
    </row>
    <row r="155" spans="8:8" s="8" ht="78.75" customFormat="1" customHeight="1">
      <c r="A155" s="34"/>
      <c r="B155" s="127"/>
      <c r="C155" s="50"/>
      <c r="D155" s="33"/>
      <c r="E155" s="50" t="s">
        <v>38</v>
      </c>
      <c r="F155" s="35" t="s">
        <v>327</v>
      </c>
      <c r="G155" s="33" t="s">
        <v>328</v>
      </c>
      <c r="H155" s="109">
        <v>0.155</v>
      </c>
      <c r="I155" s="35" t="s">
        <v>329</v>
      </c>
      <c r="J155" s="52">
        <v>1.0</v>
      </c>
      <c r="K155" s="35" t="s">
        <v>330</v>
      </c>
      <c r="L155" s="33" t="s">
        <v>43</v>
      </c>
      <c r="M155" s="35" t="s">
        <v>331</v>
      </c>
      <c r="N155" s="26" t="s">
        <v>332</v>
      </c>
      <c r="O155" s="53">
        <f>'[1]4.2.01 DD '!O40</f>
        <v>5000000.0</v>
      </c>
      <c r="P155" s="26" t="str">
        <f>'[1]4.2.01 DD '!H14</f>
        <v>DD</v>
      </c>
      <c r="Q155" s="26" t="s">
        <v>45</v>
      </c>
      <c r="R155" s="33" t="s">
        <v>148</v>
      </c>
      <c r="S155" s="10"/>
      <c r="T155" s="37">
        <f>O155</f>
        <v>5000000.0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8">
        <f t="shared" si="17"/>
        <v>5000000.0</v>
      </c>
      <c r="AE155" s="54"/>
    </row>
    <row r="156" spans="8:8" s="8" ht="57.0" customFormat="1" customHeight="1">
      <c r="A156" s="34"/>
      <c r="B156" s="127"/>
      <c r="C156" s="50"/>
      <c r="D156" s="33"/>
      <c r="E156" s="50" t="s">
        <v>47</v>
      </c>
      <c r="F156" s="35" t="s">
        <v>333</v>
      </c>
      <c r="G156" s="33" t="s">
        <v>328</v>
      </c>
      <c r="H156" s="109">
        <v>0.96</v>
      </c>
      <c r="I156" s="35" t="s">
        <v>329</v>
      </c>
      <c r="J156" s="52">
        <v>1.0</v>
      </c>
      <c r="K156" s="35" t="s">
        <v>43</v>
      </c>
      <c r="L156" s="33" t="s">
        <v>43</v>
      </c>
      <c r="M156" s="35" t="s">
        <v>323</v>
      </c>
      <c r="N156" s="26" t="s">
        <v>109</v>
      </c>
      <c r="O156" s="53">
        <f>'[1]4.2.02 DD '!O40</f>
        <v>2.0E7</v>
      </c>
      <c r="P156" s="26" t="str">
        <f>'[1]4.2.02 DD '!H14</f>
        <v>DD</v>
      </c>
      <c r="Q156" s="26" t="s">
        <v>45</v>
      </c>
      <c r="R156" s="33" t="s">
        <v>148</v>
      </c>
      <c r="S156" s="10"/>
      <c r="T156" s="37">
        <f>O156</f>
        <v>2.0E7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8">
        <f t="shared" si="17"/>
        <v>2.0E7</v>
      </c>
      <c r="AE156" s="54"/>
    </row>
    <row r="157" spans="8:8" s="8" ht="62.25" customFormat="1" customHeight="1">
      <c r="A157" s="34"/>
      <c r="B157" s="127"/>
      <c r="C157" s="50"/>
      <c r="D157" s="33"/>
      <c r="E157" s="50" t="s">
        <v>55</v>
      </c>
      <c r="F157" s="35" t="s">
        <v>334</v>
      </c>
      <c r="G157" s="33" t="s">
        <v>328</v>
      </c>
      <c r="H157" s="109">
        <v>0.0</v>
      </c>
      <c r="I157" s="35" t="s">
        <v>335</v>
      </c>
      <c r="J157" s="52">
        <v>1.0</v>
      </c>
      <c r="K157" s="35" t="s">
        <v>43</v>
      </c>
      <c r="L157" s="33" t="s">
        <v>43</v>
      </c>
      <c r="M157" s="35" t="s">
        <v>323</v>
      </c>
      <c r="N157" s="26" t="s">
        <v>336</v>
      </c>
      <c r="O157" s="53">
        <f>'[1]4.2.04 irigasi subak als'!H12</f>
        <v>2.00939512479E7</v>
      </c>
      <c r="P157" s="26" t="str">
        <f>'[1]4.2.04 irigasi subak als'!H14</f>
        <v>DD</v>
      </c>
      <c r="Q157" s="26" t="s">
        <v>45</v>
      </c>
      <c r="R157" s="33" t="s">
        <v>162</v>
      </c>
      <c r="S157" s="10"/>
      <c r="T157" s="37">
        <f>O157</f>
        <v>2.00939512479E7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8">
        <f t="shared" si="17"/>
        <v>2.00939512479E7</v>
      </c>
      <c r="AE157" s="54"/>
    </row>
    <row r="158" spans="8:8" s="8" ht="49.5" customFormat="1" customHeight="1">
      <c r="A158" s="34"/>
      <c r="B158" s="127"/>
      <c r="C158" s="50"/>
      <c r="D158" s="33"/>
      <c r="E158" s="50" t="s">
        <v>60</v>
      </c>
      <c r="F158" s="71" t="s">
        <v>337</v>
      </c>
      <c r="G158" s="33" t="s">
        <v>328</v>
      </c>
      <c r="H158" s="109">
        <v>0.96</v>
      </c>
      <c r="I158" s="133" t="s">
        <v>338</v>
      </c>
      <c r="J158" s="52">
        <v>1.0</v>
      </c>
      <c r="K158" s="35" t="s">
        <v>43</v>
      </c>
      <c r="L158" s="33" t="s">
        <v>43</v>
      </c>
      <c r="M158" s="134" t="s">
        <v>339</v>
      </c>
      <c r="N158" s="26" t="s">
        <v>340</v>
      </c>
      <c r="O158" s="57">
        <f>'[1]4.2.05'!O59</f>
        <v>1.8592E7</v>
      </c>
      <c r="P158" s="26" t="str">
        <f>'[1]4.2.05'!H14</f>
        <v>DD</v>
      </c>
      <c r="Q158" s="26" t="s">
        <v>45</v>
      </c>
      <c r="R158" s="33" t="str">
        <f>R79</f>
        <v>Kasi Kesra</v>
      </c>
      <c r="S158" s="10"/>
      <c r="T158" s="37">
        <f>O158</f>
        <v>1.8592E7</v>
      </c>
      <c r="U158" s="37"/>
      <c r="V158" s="37"/>
      <c r="X158" s="37"/>
      <c r="Y158" s="37"/>
      <c r="Z158" s="37"/>
      <c r="AA158" s="37"/>
      <c r="AB158" s="37"/>
      <c r="AC158" s="37"/>
      <c r="AD158" s="38">
        <f t="shared" si="17"/>
        <v>1.8592E7</v>
      </c>
      <c r="AE158" s="54"/>
    </row>
    <row r="159" spans="8:8" s="39" ht="42.75" customFormat="1" customHeight="1">
      <c r="A159" s="40"/>
      <c r="B159" s="40"/>
      <c r="C159" s="63" t="s">
        <v>83</v>
      </c>
      <c r="D159" s="64" t="s">
        <v>341</v>
      </c>
      <c r="E159" s="63"/>
      <c r="F159" s="40"/>
      <c r="G159" s="66"/>
      <c r="H159" s="40"/>
      <c r="I159" s="66"/>
      <c r="J159" s="66"/>
      <c r="K159" s="64"/>
      <c r="L159" s="66"/>
      <c r="M159" s="64"/>
      <c r="N159" s="40"/>
      <c r="O159" s="67">
        <f>SUM(O160:O162)</f>
        <v>2.334014996E7</v>
      </c>
      <c r="P159" s="40"/>
      <c r="Q159" s="40"/>
      <c r="R159" s="66"/>
      <c r="S159" s="46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38">
        <f t="shared" si="17"/>
        <v>0.0</v>
      </c>
      <c r="AE159" s="68"/>
    </row>
    <row r="160" spans="8:8" s="8" ht="35.1" customFormat="1" customHeight="1">
      <c r="A160" s="26"/>
      <c r="B160" s="26"/>
      <c r="C160" s="32"/>
      <c r="D160" s="35"/>
      <c r="E160" s="32" t="s">
        <v>38</v>
      </c>
      <c r="F160" s="35" t="s">
        <v>342</v>
      </c>
      <c r="G160" s="33" t="s">
        <v>328</v>
      </c>
      <c r="H160" s="109">
        <v>0.0</v>
      </c>
      <c r="I160" s="33" t="s">
        <v>343</v>
      </c>
      <c r="J160" s="52">
        <v>1.0</v>
      </c>
      <c r="K160" s="35" t="s">
        <v>42</v>
      </c>
      <c r="L160" s="33" t="s">
        <v>43</v>
      </c>
      <c r="M160" s="35" t="s">
        <v>344</v>
      </c>
      <c r="N160" s="33" t="s">
        <v>345</v>
      </c>
      <c r="O160" s="53">
        <f>'[1]4.3.01  '!O42</f>
        <v>9155082.89</v>
      </c>
      <c r="P160" s="26" t="str">
        <f>'[1]4.3.01  '!H14</f>
        <v>BHR</v>
      </c>
      <c r="Q160" s="33" t="s">
        <v>45</v>
      </c>
      <c r="R160" s="33" t="s">
        <v>90</v>
      </c>
      <c r="S160" s="10"/>
      <c r="T160" s="37"/>
      <c r="U160" s="37"/>
      <c r="V160" s="37"/>
      <c r="X160" s="37">
        <f>O160</f>
        <v>9155082.89</v>
      </c>
      <c r="Y160" s="37"/>
      <c r="Z160" s="29"/>
      <c r="AA160" s="37"/>
      <c r="AB160" s="37"/>
      <c r="AC160" s="37"/>
      <c r="AD160" s="38">
        <f t="shared" si="17"/>
        <v>9155082.89</v>
      </c>
      <c r="AE160" s="54">
        <f>O160-AD160</f>
        <v>0.0</v>
      </c>
    </row>
    <row r="161" spans="8:8" s="8" ht="35.1" customFormat="1" customHeight="1">
      <c r="A161" s="26"/>
      <c r="B161" s="26"/>
      <c r="C161" s="32"/>
      <c r="D161" s="26"/>
      <c r="E161" s="32" t="s">
        <v>47</v>
      </c>
      <c r="F161" s="35" t="s">
        <v>346</v>
      </c>
      <c r="G161" s="33" t="s">
        <v>328</v>
      </c>
      <c r="H161" s="109">
        <v>0.0</v>
      </c>
      <c r="I161" s="33" t="s">
        <v>347</v>
      </c>
      <c r="J161" s="52">
        <v>1.0</v>
      </c>
      <c r="K161" s="35" t="s">
        <v>50</v>
      </c>
      <c r="L161" s="33" t="s">
        <v>43</v>
      </c>
      <c r="M161" s="35" t="s">
        <v>348</v>
      </c>
      <c r="N161" s="33" t="s">
        <v>292</v>
      </c>
      <c r="O161" s="53">
        <f>'[1]4.3.02 '!H12</f>
        <v>8685067.07</v>
      </c>
      <c r="P161" s="26" t="str">
        <f>'[1]4.3.02 '!H14</f>
        <v>BHR</v>
      </c>
      <c r="Q161" s="33" t="s">
        <v>45</v>
      </c>
      <c r="R161" s="33" t="s">
        <v>90</v>
      </c>
      <c r="S161" s="10"/>
      <c r="T161" s="37"/>
      <c r="U161" s="37"/>
      <c r="V161" s="29"/>
      <c r="X161" s="37">
        <f>O161</f>
        <v>8685067.07</v>
      </c>
      <c r="Y161" s="37"/>
      <c r="Z161" s="29"/>
      <c r="AA161" s="37"/>
      <c r="AB161" s="37"/>
      <c r="AC161" s="37"/>
      <c r="AD161" s="38">
        <f t="shared" si="17"/>
        <v>8685067.07</v>
      </c>
      <c r="AE161" s="54">
        <f>O161-AD161</f>
        <v>0.0</v>
      </c>
    </row>
    <row r="162" spans="8:8" s="8" ht="35.1" customFormat="1" customHeight="1">
      <c r="A162" s="26"/>
      <c r="B162" s="26"/>
      <c r="C162" s="32"/>
      <c r="D162" s="26"/>
      <c r="E162" s="32" t="s">
        <v>51</v>
      </c>
      <c r="F162" s="35" t="s">
        <v>349</v>
      </c>
      <c r="G162" s="33" t="s">
        <v>328</v>
      </c>
      <c r="H162" s="109">
        <v>0.0</v>
      </c>
      <c r="I162" s="33" t="s">
        <v>350</v>
      </c>
      <c r="J162" s="52">
        <v>1.0</v>
      </c>
      <c r="K162" s="35" t="s">
        <v>63</v>
      </c>
      <c r="L162" s="33" t="s">
        <v>43</v>
      </c>
      <c r="M162" s="35" t="s">
        <v>351</v>
      </c>
      <c r="N162" s="33" t="s">
        <v>292</v>
      </c>
      <c r="O162" s="53">
        <f>'[1]4.3.03 '!H13</f>
        <v>5500000.0</v>
      </c>
      <c r="P162" s="26" t="str">
        <f>'[1]4.3.03 '!H14</f>
        <v>BHP</v>
      </c>
      <c r="Q162" s="33" t="s">
        <v>45</v>
      </c>
      <c r="R162" s="33" t="s">
        <v>90</v>
      </c>
      <c r="S162" s="10"/>
      <c r="T162" s="37"/>
      <c r="U162" s="37"/>
      <c r="V162" s="37"/>
      <c r="W162" s="37">
        <f>O162</f>
        <v>5500000.0</v>
      </c>
      <c r="Y162" s="37"/>
      <c r="Z162" s="29"/>
      <c r="AA162" s="37"/>
      <c r="AB162" s="37"/>
      <c r="AC162" s="37"/>
      <c r="AD162" s="38">
        <f t="shared" si="17"/>
        <v>5500000.0</v>
      </c>
      <c r="AE162" s="54">
        <f>O162-AD162</f>
        <v>0.0</v>
      </c>
    </row>
    <row r="163" spans="8:8" s="39" ht="63.0" customFormat="1" customHeight="1">
      <c r="A163" s="40"/>
      <c r="B163" s="40"/>
      <c r="C163" s="63" t="s">
        <v>99</v>
      </c>
      <c r="D163" s="64" t="s">
        <v>352</v>
      </c>
      <c r="E163" s="63"/>
      <c r="F163" s="40"/>
      <c r="G163" s="66"/>
      <c r="H163" s="40"/>
      <c r="I163" s="66"/>
      <c r="J163" s="66"/>
      <c r="K163" s="64"/>
      <c r="L163" s="66"/>
      <c r="M163" s="64"/>
      <c r="N163" s="40"/>
      <c r="O163" s="67">
        <f>SUM(O164:O166)</f>
        <v>1.961E7</v>
      </c>
      <c r="P163" s="40"/>
      <c r="Q163" s="40"/>
      <c r="R163" s="66"/>
      <c r="S163" s="46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38">
        <f t="shared" si="17"/>
        <v>0.0</v>
      </c>
      <c r="AE163" s="68"/>
    </row>
    <row r="164" spans="8:8" s="8" ht="54.0" customFormat="1" customHeight="1">
      <c r="A164" s="26"/>
      <c r="B164" s="26"/>
      <c r="C164" s="32"/>
      <c r="D164" s="35"/>
      <c r="E164" s="32" t="s">
        <v>38</v>
      </c>
      <c r="F164" s="135" t="s">
        <v>353</v>
      </c>
      <c r="G164" s="33" t="s">
        <v>328</v>
      </c>
      <c r="H164" s="109">
        <v>0.0</v>
      </c>
      <c r="I164" s="33" t="s">
        <v>354</v>
      </c>
      <c r="J164" s="52">
        <v>1.0</v>
      </c>
      <c r="K164" s="35" t="s">
        <v>355</v>
      </c>
      <c r="L164" s="33" t="s">
        <v>43</v>
      </c>
      <c r="M164" s="35" t="s">
        <v>356</v>
      </c>
      <c r="N164" s="33" t="s">
        <v>105</v>
      </c>
      <c r="O164" s="125">
        <f>'[1]4.4.01 Bkr,Remaja,UPPKS '!H13</f>
        <v>6180000.0</v>
      </c>
      <c r="P164" s="26" t="str">
        <f>'[1]4.4.01 Bkr,Remaja,UPPKS '!H14</f>
        <v>DD</v>
      </c>
      <c r="Q164" s="33" t="s">
        <v>45</v>
      </c>
      <c r="R164" s="33" t="s">
        <v>148</v>
      </c>
      <c r="S164" s="10"/>
      <c r="T164" s="37">
        <f>O164</f>
        <v>6180000.0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8">
        <f t="shared" si="17"/>
        <v>6180000.0</v>
      </c>
      <c r="AE164" s="54">
        <f>O164-AD164</f>
        <v>0.0</v>
      </c>
    </row>
    <row r="165" spans="8:8" s="8" ht="35.1" customFormat="1" customHeight="1">
      <c r="A165" s="26"/>
      <c r="B165" s="26"/>
      <c r="C165" s="32"/>
      <c r="D165" s="35"/>
      <c r="E165" s="32" t="s">
        <v>47</v>
      </c>
      <c r="F165" s="135" t="s">
        <v>357</v>
      </c>
      <c r="G165" s="33" t="s">
        <v>328</v>
      </c>
      <c r="H165" s="109">
        <v>0.0</v>
      </c>
      <c r="I165" s="33" t="s">
        <v>358</v>
      </c>
      <c r="J165" s="52">
        <v>1.0</v>
      </c>
      <c r="K165" s="35" t="s">
        <v>355</v>
      </c>
      <c r="L165" s="33" t="s">
        <v>43</v>
      </c>
      <c r="M165" s="35" t="s">
        <v>359</v>
      </c>
      <c r="N165" s="33" t="s">
        <v>292</v>
      </c>
      <c r="O165" s="53">
        <f>'[1]4.4.02 BKB '!H13</f>
        <v>2930000.0</v>
      </c>
      <c r="P165" s="26" t="str">
        <f>'[1]4.4.02 BKB '!H14</f>
        <v>DD</v>
      </c>
      <c r="Q165" s="33" t="s">
        <v>45</v>
      </c>
      <c r="R165" s="33" t="s">
        <v>148</v>
      </c>
      <c r="S165" s="10"/>
      <c r="T165" s="136">
        <v>593273.6732200384</v>
      </c>
      <c r="U165" s="37">
        <f>O165-T165</f>
        <v>2336726.326779962</v>
      </c>
      <c r="V165" s="37"/>
      <c r="W165" s="37"/>
      <c r="X165" s="37"/>
      <c r="Y165" s="37"/>
      <c r="Z165" s="37"/>
      <c r="AA165" s="37"/>
      <c r="AB165" s="37"/>
      <c r="AC165" s="37"/>
      <c r="AD165" s="38">
        <f>SUM(U165:AC165)</f>
        <v>2336726.326779962</v>
      </c>
      <c r="AE165" s="54">
        <f>O165-AD165</f>
        <v>593273.6732200398</v>
      </c>
    </row>
    <row r="166" spans="8:8" s="8" ht="88.5" customFormat="1" customHeight="1">
      <c r="A166" s="26"/>
      <c r="B166" s="26"/>
      <c r="C166" s="32"/>
      <c r="D166" s="35"/>
      <c r="E166" s="32" t="s">
        <v>55</v>
      </c>
      <c r="F166" s="80" t="s">
        <v>360</v>
      </c>
      <c r="G166" s="33" t="s">
        <v>328</v>
      </c>
      <c r="H166" s="109">
        <v>0.0</v>
      </c>
      <c r="I166" s="33" t="s">
        <v>286</v>
      </c>
      <c r="J166" s="52">
        <v>1.0</v>
      </c>
      <c r="K166" s="35" t="s">
        <v>361</v>
      </c>
      <c r="L166" s="33" t="str">
        <f>L165</f>
        <v>Desa Alasangker</v>
      </c>
      <c r="M166" s="35" t="s">
        <v>362</v>
      </c>
      <c r="N166" s="33" t="s">
        <v>363</v>
      </c>
      <c r="O166" s="53">
        <f>'[1]4.4.04, narkoba dan sex'!H13</f>
        <v>1.05E7</v>
      </c>
      <c r="P166" s="26" t="str">
        <f>'[1]4.4.04, narkoba dan sex'!H14</f>
        <v>DD</v>
      </c>
      <c r="Q166" s="33" t="s">
        <v>45</v>
      </c>
      <c r="R166" s="33" t="s">
        <v>148</v>
      </c>
      <c r="S166" s="10"/>
      <c r="T166" s="37">
        <f>O166</f>
        <v>1.05E7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8">
        <f t="shared" si="18" ref="AD166:AD172">SUM(T166:AC166)</f>
        <v>1.05E7</v>
      </c>
      <c r="AE166" s="54"/>
    </row>
    <row r="167" spans="8:8" s="39" ht="39.75" customFormat="1" customHeight="1">
      <c r="A167" s="40"/>
      <c r="B167" s="40"/>
      <c r="C167" s="63" t="s">
        <v>229</v>
      </c>
      <c r="D167" s="137" t="s">
        <v>364</v>
      </c>
      <c r="E167" s="63"/>
      <c r="F167" s="138"/>
      <c r="G167" s="66"/>
      <c r="H167" s="109"/>
      <c r="I167" s="66"/>
      <c r="J167" s="66"/>
      <c r="K167" s="64"/>
      <c r="L167" s="66"/>
      <c r="M167" s="64"/>
      <c r="N167" s="66"/>
      <c r="O167" s="67">
        <f>SUM(O168:O169)</f>
        <v>0.0</v>
      </c>
      <c r="P167" s="40"/>
      <c r="Q167" s="66"/>
      <c r="R167" s="66"/>
      <c r="S167" s="46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38">
        <f t="shared" si="18"/>
        <v>0.0</v>
      </c>
      <c r="AE167" s="68"/>
    </row>
    <row r="168" spans="8:8" s="8" ht="35.1" customFormat="1" customHeight="1">
      <c r="A168" s="26"/>
      <c r="B168" s="26"/>
      <c r="C168" s="32"/>
      <c r="D168" s="35"/>
      <c r="E168" s="120" t="s">
        <v>47</v>
      </c>
      <c r="F168" s="139" t="s">
        <v>365</v>
      </c>
      <c r="G168" s="33" t="s">
        <v>328</v>
      </c>
      <c r="H168" s="109">
        <v>0.0</v>
      </c>
      <c r="I168" s="33" t="s">
        <v>366</v>
      </c>
      <c r="J168" s="33"/>
      <c r="K168" s="35" t="s">
        <v>355</v>
      </c>
      <c r="L168" s="33" t="s">
        <v>43</v>
      </c>
      <c r="M168" s="35" t="s">
        <v>164</v>
      </c>
      <c r="N168" s="33" t="s">
        <v>292</v>
      </c>
      <c r="O168" s="53">
        <f>'[1]4.6.02  Bumdes'!O48</f>
        <v>0.0</v>
      </c>
      <c r="P168" s="26" t="str">
        <f>'[1]4.6.02  Bumdes'!H14</f>
        <v>DD</v>
      </c>
      <c r="Q168" s="33" t="s">
        <v>45</v>
      </c>
      <c r="R168" s="33" t="s">
        <v>148</v>
      </c>
      <c r="S168" s="10"/>
      <c r="T168" s="37">
        <f>O168</f>
        <v>0.0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8">
        <f t="shared" si="18"/>
        <v>0.0</v>
      </c>
      <c r="AE168" s="54"/>
    </row>
    <row r="169" spans="8:8" s="8" ht="36.0" customFormat="1" customHeight="1">
      <c r="A169" s="26"/>
      <c r="B169" s="26"/>
      <c r="C169" s="32"/>
      <c r="D169" s="35"/>
      <c r="E169" s="120" t="s">
        <v>64</v>
      </c>
      <c r="F169" s="139" t="str">
        <f>'[2]4.6.03 modal bumdes'!I9</f>
        <v>lain-lain kegiatan sub bidang Penanaman Modal</v>
      </c>
      <c r="G169" s="33" t="s">
        <v>328</v>
      </c>
      <c r="H169" s="109">
        <v>0.0</v>
      </c>
      <c r="I169" s="33" t="s">
        <v>366</v>
      </c>
      <c r="J169" s="33"/>
      <c r="K169" s="35" t="s">
        <v>125</v>
      </c>
      <c r="L169" s="33" t="s">
        <v>43</v>
      </c>
      <c r="M169" s="35" t="s">
        <v>164</v>
      </c>
      <c r="N169" s="33" t="s">
        <v>292</v>
      </c>
      <c r="O169" s="53">
        <f>'[1]4.6.03 modal bumdes'!O36</f>
        <v>0.0</v>
      </c>
      <c r="P169" s="26" t="str">
        <f>'[1]4.6.03 modal bumdes'!H14</f>
        <v>DD</v>
      </c>
      <c r="Q169" s="33" t="s">
        <v>45</v>
      </c>
      <c r="R169" s="33" t="s">
        <v>148</v>
      </c>
      <c r="S169" s="10"/>
      <c r="T169" s="37">
        <f>O169</f>
        <v>0.0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8">
        <f t="shared" si="18"/>
        <v>0.0</v>
      </c>
      <c r="AE169" s="54"/>
    </row>
    <row r="170" spans="8:8" s="126" ht="18.0" customFormat="1" customHeight="1">
      <c r="A170" s="99" t="s">
        <v>367</v>
      </c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73">
        <f>O159+O163+O167+O154</f>
        <v>1.066361012079E8</v>
      </c>
      <c r="P170" s="34"/>
      <c r="Q170" s="34"/>
      <c r="R170" s="127"/>
      <c r="S170" s="128"/>
      <c r="T170" s="129"/>
      <c r="U170" s="129"/>
      <c r="V170" s="129"/>
      <c r="W170" s="37"/>
      <c r="X170" s="129"/>
      <c r="Y170" s="129"/>
      <c r="Z170" s="129"/>
      <c r="AA170" s="37"/>
      <c r="AB170" s="37"/>
      <c r="AC170" s="37"/>
      <c r="AD170" s="38">
        <f t="shared" si="18"/>
        <v>0.0</v>
      </c>
      <c r="AE170" s="54">
        <v>0.0</v>
      </c>
    </row>
    <row r="171" spans="8:8" s="8" ht="40.5" customFormat="1" customHeight="1">
      <c r="A171" s="34">
        <v>5.0</v>
      </c>
      <c r="B171" s="100" t="s">
        <v>368</v>
      </c>
      <c r="C171" s="100"/>
      <c r="D171" s="100"/>
      <c r="E171" s="50"/>
      <c r="F171" s="33"/>
      <c r="G171" s="33"/>
      <c r="H171" s="26"/>
      <c r="I171" s="33"/>
      <c r="J171" s="33"/>
      <c r="K171" s="33"/>
      <c r="L171" s="33"/>
      <c r="M171" s="35"/>
      <c r="N171" s="26"/>
      <c r="O171" s="73"/>
      <c r="P171" s="26"/>
      <c r="Q171" s="26"/>
      <c r="R171" s="33"/>
      <c r="S171" s="10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8">
        <f t="shared" si="18"/>
        <v>0.0</v>
      </c>
      <c r="AE171" s="54">
        <f>O171-AD171</f>
        <v>0.0</v>
      </c>
    </row>
    <row r="172" spans="8:8" s="39" ht="21.95" customFormat="1" customHeight="1">
      <c r="A172" s="40"/>
      <c r="B172" s="64"/>
      <c r="C172" s="75" t="s">
        <v>141</v>
      </c>
      <c r="D172" s="64" t="s">
        <v>369</v>
      </c>
      <c r="E172" s="75"/>
      <c r="F172" s="66"/>
      <c r="G172" s="66"/>
      <c r="H172" s="40"/>
      <c r="I172" s="66"/>
      <c r="J172" s="66"/>
      <c r="K172" s="66"/>
      <c r="L172" s="66"/>
      <c r="M172" s="64"/>
      <c r="N172" s="40"/>
      <c r="O172" s="67"/>
      <c r="P172" s="40"/>
      <c r="Q172" s="40"/>
      <c r="R172" s="66"/>
      <c r="S172" s="46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38">
        <f t="shared" si="18"/>
        <v>0.0</v>
      </c>
      <c r="AE172" s="68">
        <f>O172-AD172</f>
        <v>0.0</v>
      </c>
    </row>
    <row r="173" spans="8:8" s="8" ht="30.0" customFormat="1" customHeight="1">
      <c r="A173" s="26"/>
      <c r="B173" s="35"/>
      <c r="C173" s="50"/>
      <c r="D173" s="33"/>
      <c r="E173" s="50" t="s">
        <v>38</v>
      </c>
      <c r="F173" s="35" t="s">
        <v>369</v>
      </c>
      <c r="G173" s="33" t="s">
        <v>370</v>
      </c>
      <c r="H173" s="109">
        <v>0.99</v>
      </c>
      <c r="I173" s="35" t="s">
        <v>369</v>
      </c>
      <c r="J173" s="52">
        <v>1.0</v>
      </c>
      <c r="K173" s="35" t="s">
        <v>93</v>
      </c>
      <c r="L173" s="33" t="s">
        <v>43</v>
      </c>
      <c r="M173" s="35" t="s">
        <v>164</v>
      </c>
      <c r="N173" s="33" t="s">
        <v>44</v>
      </c>
      <c r="O173" s="53">
        <f>'[1]5.1.00 '!O37</f>
        <v>6362752.353219986</v>
      </c>
      <c r="P173" s="26" t="str">
        <f>'[1]5.1.00 '!H14</f>
        <v>DD</v>
      </c>
      <c r="Q173" s="33" t="s">
        <v>45</v>
      </c>
      <c r="R173" s="33" t="s">
        <v>162</v>
      </c>
      <c r="S173" s="10"/>
      <c r="U173" s="37">
        <f>O173</f>
        <v>6362752.353219986</v>
      </c>
      <c r="V173" s="37"/>
      <c r="W173" s="37"/>
      <c r="X173" s="37"/>
      <c r="Y173" s="37"/>
      <c r="Z173" s="37"/>
      <c r="AA173" s="37"/>
      <c r="AB173" s="37"/>
      <c r="AC173" s="37"/>
      <c r="AD173" s="38">
        <f>SUM(U173:AC173)</f>
        <v>6362752.353219986</v>
      </c>
      <c r="AE173" s="54">
        <f>O173-AD173</f>
        <v>0.0</v>
      </c>
    </row>
    <row r="174" spans="8:8" s="8" ht="36.75" customFormat="1" customHeight="1">
      <c r="A174" s="26"/>
      <c r="B174" s="35"/>
      <c r="C174" s="50"/>
      <c r="D174" s="33"/>
      <c r="E174" s="50" t="s">
        <v>47</v>
      </c>
      <c r="F174" s="35" t="s">
        <v>371</v>
      </c>
      <c r="G174" s="33" t="s">
        <v>370</v>
      </c>
      <c r="H174" s="109">
        <v>0.65</v>
      </c>
      <c r="I174" s="35" t="s">
        <v>372</v>
      </c>
      <c r="J174" s="52">
        <v>1.0</v>
      </c>
      <c r="K174" s="35" t="s">
        <v>93</v>
      </c>
      <c r="L174" s="33" t="s">
        <v>43</v>
      </c>
      <c r="M174" s="35" t="s">
        <v>164</v>
      </c>
      <c r="N174" s="33" t="s">
        <v>44</v>
      </c>
      <c r="O174" s="53">
        <f>'[1]5.2.00 '!O37</f>
        <v>2000000.0</v>
      </c>
      <c r="P174" s="26" t="str">
        <f>'[1]5.2.00 '!H14</f>
        <v>DD</v>
      </c>
      <c r="Q174" s="33" t="s">
        <v>45</v>
      </c>
      <c r="R174" s="33" t="s">
        <v>162</v>
      </c>
      <c r="S174" s="10"/>
      <c r="U174" s="37">
        <f>O174</f>
        <v>2000000.0</v>
      </c>
      <c r="V174" s="37"/>
      <c r="W174" s="37"/>
      <c r="X174" s="37"/>
      <c r="Y174" s="37"/>
      <c r="Z174" s="37"/>
      <c r="AA174" s="37"/>
      <c r="AB174" s="37"/>
      <c r="AC174" s="37"/>
      <c r="AD174" s="38">
        <f>SUM(U174:AC174)</f>
        <v>2000000.0</v>
      </c>
      <c r="AE174" s="54">
        <f>O174-AD174</f>
        <v>0.0</v>
      </c>
    </row>
    <row r="175" spans="8:8" s="8" ht="36.75" customFormat="1" customHeight="1">
      <c r="A175" s="26"/>
      <c r="B175" s="35"/>
      <c r="C175" s="50"/>
      <c r="D175" s="33"/>
      <c r="E175" s="50" t="s">
        <v>51</v>
      </c>
      <c r="F175" s="35" t="s">
        <v>373</v>
      </c>
      <c r="G175" s="33" t="s">
        <v>370</v>
      </c>
      <c r="H175" s="109">
        <v>0.49</v>
      </c>
      <c r="I175" s="35" t="s">
        <v>374</v>
      </c>
      <c r="J175" s="52">
        <v>1.0</v>
      </c>
      <c r="K175" s="35" t="s">
        <v>93</v>
      </c>
      <c r="L175" s="33" t="s">
        <v>43</v>
      </c>
      <c r="M175" s="35" t="s">
        <v>164</v>
      </c>
      <c r="N175" s="33" t="s">
        <v>44</v>
      </c>
      <c r="O175" s="53">
        <f>'[1]5.3.00 bru'!O37</f>
        <v>3.6E7</v>
      </c>
      <c r="P175" s="26" t="str">
        <f>'[1]5.3.00 bru'!H14</f>
        <v>DD</v>
      </c>
      <c r="Q175" s="33" t="s">
        <v>45</v>
      </c>
      <c r="R175" s="33" t="s">
        <v>162</v>
      </c>
      <c r="S175" s="10"/>
      <c r="U175" s="37">
        <f>O175</f>
        <v>3.6E7</v>
      </c>
      <c r="V175" s="37"/>
      <c r="W175" s="37"/>
      <c r="X175" s="37"/>
      <c r="Y175" s="37"/>
      <c r="Z175" s="37"/>
      <c r="AA175" s="37"/>
      <c r="AB175" s="37"/>
      <c r="AC175" s="37"/>
      <c r="AD175" s="38">
        <f>SUM(U175:AC175)</f>
        <v>3.6E7</v>
      </c>
      <c r="AE175" s="54">
        <f>O175-AD175</f>
        <v>0.0</v>
      </c>
    </row>
    <row r="176" spans="8:8" s="8" ht="21.75" customFormat="1" customHeight="1">
      <c r="A176" s="99" t="s">
        <v>375</v>
      </c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73">
        <f>SUM(O173:O175)</f>
        <v>4.4362752353219986E7</v>
      </c>
      <c r="P176" s="26"/>
      <c r="Q176" s="33"/>
      <c r="R176" s="33"/>
      <c r="S176" s="10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8">
        <f>SUM(T176:AC176)</f>
        <v>0.0</v>
      </c>
      <c r="AE176" s="54"/>
    </row>
    <row r="177" spans="8:8" s="126" ht="21.75" customFormat="1" customHeight="1">
      <c r="A177" s="22" t="s">
        <v>376</v>
      </c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73" t="e">
        <f>O42+O99+O152+O170+O176</f>
        <v>#VALUE!</v>
      </c>
      <c r="P177" s="73"/>
      <c r="Q177" s="73"/>
      <c r="R177" s="73"/>
      <c r="S177" s="140"/>
      <c r="T177" s="129">
        <f t="shared" si="19" ref="T177:AC177">SUM(T11:T176)</f>
        <v>1.021577E9</v>
      </c>
      <c r="U177" s="141">
        <f t="shared" si="19"/>
        <v>1.1041170627999994E8</v>
      </c>
      <c r="V177" s="129">
        <f t="shared" si="19"/>
        <v>1.0835861264100003E9</v>
      </c>
      <c r="W177" s="129">
        <f t="shared" si="19"/>
        <v>1.377084405E8</v>
      </c>
      <c r="X177" s="129">
        <f t="shared" si="19"/>
        <v>1.784014996E7</v>
      </c>
      <c r="Y177" s="129">
        <f t="shared" si="19"/>
        <v>2.949E7</v>
      </c>
      <c r="Z177" s="129">
        <f t="shared" si="19"/>
        <v>5120000.0</v>
      </c>
      <c r="AA177" s="129">
        <f t="shared" si="19"/>
        <v>1.1E8</v>
      </c>
      <c r="AB177" s="129">
        <f t="shared" si="19"/>
        <v>6.72E7</v>
      </c>
      <c r="AC177" s="129">
        <f t="shared" si="19"/>
        <v>1.0E9</v>
      </c>
      <c r="AD177" s="38">
        <f>SUM(T177:AC177)</f>
        <v>3.5829334231500006E9</v>
      </c>
      <c r="AE177" s="142" t="e">
        <f>AD177-O177</f>
        <v>#VALUE!</v>
      </c>
    </row>
    <row r="178" spans="8:8" s="126" ht="13.5" customFormat="1" customHeight="1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4"/>
      <c r="P178" s="144"/>
      <c r="Q178" s="144"/>
      <c r="R178" s="144"/>
      <c r="S178" s="140"/>
      <c r="T178" s="145"/>
      <c r="U178" s="146"/>
      <c r="V178" s="145"/>
      <c r="W178" s="145"/>
      <c r="X178" s="145"/>
      <c r="Y178" s="129"/>
      <c r="Z178" s="129"/>
      <c r="AA178" s="129"/>
      <c r="AB178" s="129"/>
      <c r="AC178" s="129"/>
      <c r="AD178" s="38"/>
      <c r="AE178" s="142"/>
    </row>
    <row r="179" spans="8:8" s="126" ht="21.75" customFormat="1" customHeight="1">
      <c r="A179" s="147"/>
      <c r="B179" s="147"/>
      <c r="C179" s="147"/>
      <c r="D179" s="147"/>
      <c r="E179" s="147"/>
      <c r="F179" s="147"/>
      <c r="G179" s="147"/>
      <c r="H179" s="148" t="s">
        <v>377</v>
      </c>
      <c r="I179" s="147"/>
      <c r="J179" s="147"/>
      <c r="K179" s="147"/>
      <c r="L179" s="147"/>
      <c r="M179" s="147"/>
      <c r="N179" s="147"/>
      <c r="O179" s="149"/>
      <c r="P179" s="144"/>
      <c r="Q179" s="144"/>
      <c r="R179" s="144"/>
      <c r="S179" s="140"/>
      <c r="T179" s="145"/>
      <c r="U179" s="145"/>
      <c r="V179" s="145"/>
      <c r="W179" s="145"/>
      <c r="X179" s="145"/>
      <c r="Y179" s="129"/>
      <c r="Z179" s="129"/>
      <c r="AA179" s="129"/>
      <c r="AB179" s="129"/>
      <c r="AC179" s="129"/>
      <c r="AD179" s="38"/>
      <c r="AE179" s="142"/>
    </row>
    <row r="180" spans="8:8" s="126" ht="21.75" customFormat="1" customHeight="1">
      <c r="A180" s="147"/>
      <c r="B180" s="147"/>
      <c r="C180" s="147"/>
      <c r="D180" s="147"/>
      <c r="E180" s="147"/>
      <c r="F180" s="150" t="s">
        <v>378</v>
      </c>
      <c r="G180" s="147"/>
      <c r="H180" s="147"/>
      <c r="I180" s="147"/>
      <c r="J180" s="147"/>
      <c r="K180" s="147"/>
      <c r="L180" s="147"/>
      <c r="M180" s="147"/>
      <c r="N180" s="150" t="s">
        <v>379</v>
      </c>
      <c r="O180" s="149"/>
      <c r="P180" s="144"/>
      <c r="Q180" s="144"/>
      <c r="R180" s="144"/>
      <c r="S180" s="140"/>
      <c r="T180" s="129"/>
      <c r="U180" s="141"/>
      <c r="V180" s="129"/>
      <c r="W180" s="129"/>
      <c r="X180" s="129"/>
      <c r="Y180" s="129"/>
      <c r="Z180" s="129"/>
      <c r="AA180" s="129"/>
      <c r="AB180" s="129"/>
      <c r="AC180" s="129"/>
      <c r="AD180" s="38"/>
      <c r="AE180" s="142"/>
    </row>
    <row r="181" spans="8:8" s="126" ht="21.75" customFormat="1" customHeight="1">
      <c r="A181" s="147"/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O181" s="149"/>
      <c r="P181" s="144"/>
      <c r="Q181" s="144"/>
      <c r="R181" s="144"/>
      <c r="S181" s="140"/>
      <c r="T181" s="129"/>
      <c r="U181" s="141"/>
      <c r="V181" s="129"/>
      <c r="W181" s="129"/>
      <c r="X181" s="129"/>
      <c r="Y181" s="129"/>
      <c r="Z181" s="129"/>
      <c r="AA181" s="129"/>
      <c r="AB181" s="129"/>
      <c r="AC181" s="129"/>
      <c r="AD181" s="38"/>
      <c r="AE181" s="142"/>
    </row>
    <row r="182" spans="8:8" s="126" ht="21.75" customFormat="1" customHeight="1">
      <c r="A182" s="147"/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9"/>
      <c r="P182" s="144"/>
      <c r="Q182" s="144"/>
      <c r="R182" s="144"/>
      <c r="S182" s="140"/>
      <c r="T182" s="129"/>
      <c r="U182" s="141"/>
      <c r="V182" s="129"/>
      <c r="W182" s="129"/>
      <c r="X182" s="129"/>
      <c r="Y182" s="129"/>
      <c r="Z182" s="129"/>
      <c r="AA182" s="129"/>
      <c r="AB182" s="129"/>
      <c r="AC182" s="129"/>
      <c r="AD182" s="38"/>
      <c r="AE182" s="142"/>
    </row>
    <row r="183" spans="8:8" s="126" ht="21.75" customFormat="1" customHeight="1">
      <c r="A183" s="147"/>
      <c r="B183" s="147"/>
      <c r="C183" s="147"/>
      <c r="D183" s="147"/>
      <c r="E183" s="147"/>
      <c r="F183" s="150" t="s">
        <v>380</v>
      </c>
      <c r="G183" s="147"/>
      <c r="H183" s="147"/>
      <c r="I183" s="147"/>
      <c r="J183" s="147"/>
      <c r="K183" s="147"/>
      <c r="L183" s="147"/>
      <c r="M183" s="147"/>
      <c r="N183" s="150" t="s">
        <v>381</v>
      </c>
      <c r="O183" s="149"/>
      <c r="P183" s="144"/>
      <c r="Q183" s="144"/>
      <c r="R183" s="144"/>
      <c r="S183" s="140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38"/>
      <c r="AE183" s="142"/>
    </row>
    <row r="184" spans="8:8" s="126" ht="21.75" customFormat="1" customHeight="1">
      <c r="A184" s="147"/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9"/>
      <c r="P184" s="144"/>
      <c r="Q184" s="144"/>
      <c r="R184" s="144"/>
      <c r="S184" s="140"/>
      <c r="T184" s="151">
        <f>'[1]rEKAPITULASI PENDAPATAN DAN BEL'!H8</f>
        <v>1.021577E9</v>
      </c>
      <c r="U184" s="151">
        <f>'[1]rEKAPITULASI PENDAPATAN DAN BEL'!H18</f>
        <v>1.11041170628E9</v>
      </c>
      <c r="V184" s="151">
        <f>'[1]rEKAPITULASI PENDAPATAN DAN BEL'!H9</f>
        <v>1.08358612641E9</v>
      </c>
      <c r="W184" s="151">
        <f>'[1]rEKAPITULASI PENDAPATAN DAN BEL'!H10</f>
        <v>1.377084405E8</v>
      </c>
      <c r="X184" s="151">
        <f>'[1]rEKAPITULASI PENDAPATAN DAN BEL'!H11</f>
        <v>1.784014996E7</v>
      </c>
      <c r="Y184" s="151">
        <f>'[1]rEKAPITULASI PENDAPATAN DAN BEL'!H6</f>
        <v>2.949E7</v>
      </c>
      <c r="Z184" s="151">
        <f>'[1]rEKAPITULASI PENDAPATAN DAN BEL'!H15</f>
        <v>5120000.0</v>
      </c>
      <c r="AA184" s="151">
        <f>'[1]rEKAPITULASI PENDAPATAN DAN BEL'!G12</f>
        <v>1.1E8</v>
      </c>
      <c r="AB184" s="151">
        <f>'[1]rEKAPITULASI PENDAPATAN DAN BEL'!G13</f>
        <v>6.72E7</v>
      </c>
      <c r="AC184" s="151">
        <f>V194</f>
        <v>1.0E9</v>
      </c>
      <c r="AD184" s="38"/>
      <c r="AE184" s="142"/>
    </row>
    <row r="185" spans="8:8" s="126" ht="21.75" customFormat="1" customHeight="1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4"/>
      <c r="P185" s="144"/>
      <c r="Q185" s="144"/>
      <c r="R185" s="144"/>
      <c r="S185" s="140"/>
      <c r="AD185" s="38"/>
      <c r="AE185" s="142"/>
    </row>
    <row r="186" spans="8:8" s="126" ht="21.75" customFormat="1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4"/>
      <c r="P186" s="144"/>
      <c r="Q186" s="144"/>
      <c r="R186" s="144"/>
      <c r="S186" s="140"/>
      <c r="T186" s="152">
        <f t="shared" si="20" ref="T186:AC186">T184-T177</f>
        <v>0.0</v>
      </c>
      <c r="U186" s="152">
        <f t="shared" si="20"/>
        <v>1.0E9</v>
      </c>
      <c r="V186" s="152">
        <f t="shared" si="20"/>
        <v>0.0</v>
      </c>
      <c r="W186" s="152">
        <f t="shared" si="20"/>
        <v>0.0</v>
      </c>
      <c r="X186" s="152">
        <f t="shared" si="20"/>
        <v>0.0</v>
      </c>
      <c r="Y186" s="152">
        <f t="shared" si="20"/>
        <v>0.0</v>
      </c>
      <c r="Z186" s="152">
        <f t="shared" si="20"/>
        <v>0.0</v>
      </c>
      <c r="AA186" s="152">
        <f t="shared" si="20"/>
        <v>0.0</v>
      </c>
      <c r="AB186" s="152">
        <f t="shared" si="20"/>
        <v>0.0</v>
      </c>
      <c r="AC186" s="152">
        <f t="shared" si="20"/>
        <v>0.0</v>
      </c>
      <c r="AD186" s="38"/>
      <c r="AE186" s="142"/>
    </row>
    <row r="187" spans="8:8" s="126" ht="21.75" customFormat="1" customHeight="1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4"/>
      <c r="P187" s="144"/>
      <c r="Q187" s="144"/>
      <c r="R187" s="144"/>
      <c r="S187" s="140"/>
      <c r="T187" s="11" t="s">
        <v>27</v>
      </c>
      <c r="U187" s="153"/>
      <c r="V187" s="11" t="s">
        <v>28</v>
      </c>
      <c r="W187" s="11" t="s">
        <v>29</v>
      </c>
      <c r="X187" s="11" t="s">
        <v>30</v>
      </c>
      <c r="Y187" s="11" t="s">
        <v>31</v>
      </c>
      <c r="Z187" s="11" t="s">
        <v>32</v>
      </c>
      <c r="AA187" s="11" t="s">
        <v>33</v>
      </c>
      <c r="AB187" s="11" t="s">
        <v>382</v>
      </c>
      <c r="AC187" s="11" t="s">
        <v>383</v>
      </c>
      <c r="AD187" s="38"/>
      <c r="AE187" s="142"/>
    </row>
    <row r="188" spans="8:8" s="126" ht="9.75" customFormat="1" customHeight="1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4"/>
      <c r="P188" s="144"/>
      <c r="Q188" s="144"/>
      <c r="R188" s="144"/>
      <c r="S188" s="140"/>
      <c r="AD188" s="38"/>
      <c r="AE188" s="142"/>
    </row>
    <row r="189" spans="8:8" s="8" ht="21.75" customFormat="1" customHeight="1">
      <c r="A189" s="16"/>
      <c r="B189" s="16"/>
      <c r="C189" s="16"/>
      <c r="D189" s="16"/>
      <c r="E189" s="16"/>
      <c r="F189" s="16"/>
      <c r="G189" s="154"/>
      <c r="H189" s="155"/>
      <c r="I189" s="156"/>
      <c r="J189" s="157" t="e">
        <f>O177-'[1]Penj. APBdes 2024'!L68</f>
        <v>#VALUE!</v>
      </c>
      <c r="K189" s="158"/>
      <c r="L189" s="158"/>
      <c r="M189" s="158"/>
      <c r="N189" s="158"/>
      <c r="O189" s="158"/>
      <c r="P189" s="159"/>
      <c r="Q189" s="160"/>
      <c r="R189" s="17"/>
      <c r="S189" s="54"/>
      <c r="AD189" s="38">
        <f>SUM(T184:AC184)</f>
        <v>4.58293342315E9</v>
      </c>
      <c r="AE189" s="10"/>
    </row>
    <row r="190" spans="8:8" s="8" ht="19.5" customFormat="1" customHeight="1">
      <c r="A190" s="16"/>
      <c r="B190" s="16"/>
      <c r="C190" s="16"/>
      <c r="D190" s="16"/>
      <c r="E190" s="16"/>
      <c r="F190" s="16"/>
      <c r="G190" s="154"/>
      <c r="H190" s="155"/>
      <c r="I190" s="156"/>
      <c r="J190" s="158"/>
      <c r="K190" s="158"/>
      <c r="L190" s="158"/>
      <c r="M190" s="158"/>
      <c r="N190" s="158"/>
      <c r="O190" s="158"/>
      <c r="P190" s="155"/>
      <c r="Q190" s="161"/>
      <c r="R190" s="19"/>
      <c r="S190" s="10"/>
      <c r="AD190" s="38">
        <f>AA186+AB186+T186+V186+W186+X186+Y186+Z186</f>
        <v>0.0</v>
      </c>
      <c r="AE190" s="54"/>
    </row>
    <row r="191" spans="8:8" s="8" ht="18.75" customFormat="1" customHeight="1">
      <c r="A191" s="16"/>
      <c r="B191" s="154"/>
      <c r="C191" s="162"/>
      <c r="D191" s="154"/>
      <c r="E191" s="162"/>
      <c r="F191" s="154"/>
      <c r="G191" s="154"/>
      <c r="H191" s="155"/>
      <c r="I191" s="156"/>
      <c r="J191" s="163"/>
      <c r="K191" s="163"/>
      <c r="L191" s="163"/>
      <c r="M191" s="164"/>
      <c r="N191" s="165"/>
      <c r="O191" s="163" t="e">
        <f>O177-U184</f>
        <v>#VALUE!</v>
      </c>
      <c r="P191" s="155"/>
      <c r="Q191" s="155"/>
      <c r="R191" s="16"/>
      <c r="S191" s="166"/>
      <c r="AD191" s="167">
        <f>AD177-AD189</f>
        <v>-9.999999999999995E8</v>
      </c>
      <c r="AE191" s="168"/>
    </row>
    <row r="192" spans="8:8" s="8" ht="9.95" customFormat="1" customHeight="1">
      <c r="A192" s="16"/>
      <c r="B192" s="154"/>
      <c r="C192" s="162"/>
      <c r="D192" s="154"/>
      <c r="E192" s="162"/>
      <c r="F192" s="154"/>
      <c r="G192" s="154"/>
      <c r="H192" s="155"/>
      <c r="I192" s="159"/>
      <c r="J192" s="163"/>
      <c r="K192" s="163"/>
      <c r="L192" s="163"/>
      <c r="M192" s="164"/>
      <c r="N192" s="165"/>
      <c r="O192" s="163"/>
      <c r="P192" s="155"/>
      <c r="Q192" s="155"/>
      <c r="R192" s="16"/>
      <c r="S192" s="10"/>
      <c r="T192" s="169"/>
      <c r="U192" s="169"/>
      <c r="V192" s="169"/>
      <c r="W192" s="4"/>
      <c r="X192" s="169"/>
      <c r="Y192" s="169"/>
      <c r="Z192" s="169"/>
      <c r="AA192" s="4"/>
      <c r="AB192" s="4"/>
      <c r="AC192" s="4"/>
      <c r="AD192" s="167" t="e">
        <f>AD189-O177</f>
        <v>#VALUE!</v>
      </c>
      <c r="AE192" s="136"/>
    </row>
    <row r="193" spans="8:8" s="170" ht="27.75" customFormat="1" customHeight="1">
      <c r="A193" s="16"/>
      <c r="B193" s="16"/>
      <c r="C193" s="16"/>
      <c r="D193" s="16"/>
      <c r="E193" s="16"/>
      <c r="F193" s="16"/>
      <c r="G193" s="160"/>
      <c r="H193" s="155"/>
      <c r="I193" s="159"/>
      <c r="J193" s="171"/>
      <c r="K193" s="171"/>
      <c r="L193" s="171"/>
      <c r="M193" s="171"/>
      <c r="N193" s="171"/>
      <c r="O193" s="171"/>
      <c r="P193" s="155"/>
      <c r="Q193" s="155"/>
      <c r="R193" s="16"/>
      <c r="S193" s="172"/>
      <c r="T193" s="153"/>
      <c r="U193" s="153"/>
      <c r="V193" s="153" t="s">
        <v>384</v>
      </c>
      <c r="W193" s="153"/>
      <c r="X193" s="153"/>
      <c r="Y193" s="153"/>
      <c r="Z193" s="153"/>
      <c r="AA193" s="153">
        <f>AA184-AA177</f>
        <v>0.0</v>
      </c>
      <c r="AB193" s="153">
        <f>AB184-AB177</f>
        <v>0.0</v>
      </c>
      <c r="AC193" s="153"/>
      <c r="AD193" s="167"/>
      <c r="AE193" s="108"/>
    </row>
    <row r="194" spans="8:8" s="8" ht="17.25" customFormat="1" customHeight="1">
      <c r="A194" s="173"/>
      <c r="B194" s="173"/>
      <c r="C194" s="173"/>
      <c r="D194" s="173"/>
      <c r="E194" s="173"/>
      <c r="F194" s="173"/>
      <c r="G194" s="174"/>
      <c r="H194" s="175"/>
      <c r="I194" s="175"/>
      <c r="J194" s="175"/>
      <c r="K194" s="175"/>
      <c r="L194" s="175"/>
      <c r="M194" s="176"/>
      <c r="N194" s="175"/>
      <c r="O194" s="175"/>
      <c r="P194" s="173"/>
      <c r="Q194" s="175"/>
      <c r="R194" s="173"/>
      <c r="S194" s="10"/>
      <c r="T194" s="177">
        <v>1.021577E9</v>
      </c>
      <c r="U194" s="178"/>
      <c r="V194" s="179">
        <v>1.0E9</v>
      </c>
      <c r="W194" s="153"/>
      <c r="X194" s="153"/>
      <c r="Y194" s="153"/>
      <c r="Z194" s="153"/>
      <c r="AA194" s="153">
        <f>AA184-AA177</f>
        <v>0.0</v>
      </c>
      <c r="AB194" s="153">
        <f>AB184-AB177</f>
        <v>0.0</v>
      </c>
      <c r="AC194" s="153"/>
      <c r="AD194" s="167"/>
      <c r="AE194" s="168"/>
    </row>
    <row r="195" spans="8:8" s="8" ht="17.25" customFormat="1" customHeight="1">
      <c r="A195" s="173"/>
      <c r="B195" s="174"/>
      <c r="C195" s="180"/>
      <c r="D195" s="174"/>
      <c r="E195" s="180"/>
      <c r="F195" s="174"/>
      <c r="G195" s="174"/>
      <c r="H195" s="175"/>
      <c r="I195" s="175"/>
      <c r="J195" s="175"/>
      <c r="K195" s="175"/>
      <c r="L195" s="175"/>
      <c r="M195" s="176"/>
      <c r="N195" s="175"/>
      <c r="O195" s="181"/>
      <c r="P195" s="175"/>
      <c r="Q195" s="175"/>
      <c r="R195" s="173"/>
      <c r="S195" s="10"/>
      <c r="T195" s="177">
        <v>1.08358612641E9</v>
      </c>
      <c r="U195" s="178"/>
      <c r="V195" s="153">
        <f>U184</f>
        <v>1.11041170628E9</v>
      </c>
      <c r="W195" s="182"/>
      <c r="X195" s="153"/>
      <c r="Y195" s="153"/>
      <c r="Z195" s="11"/>
      <c r="AA195" s="4"/>
      <c r="AB195" s="4"/>
      <c r="AC195" s="4"/>
      <c r="AD195" s="167"/>
      <c r="AE195" s="168"/>
    </row>
    <row r="196" spans="8:8" s="8" ht="9.95" customFormat="1" customHeight="1">
      <c r="A196" s="173"/>
      <c r="B196" s="175"/>
      <c r="C196" s="175"/>
      <c r="D196" s="175"/>
      <c r="E196" s="175"/>
      <c r="F196" s="175"/>
      <c r="G196" s="174"/>
      <c r="H196" s="175"/>
      <c r="I196" s="175"/>
      <c r="J196" s="175"/>
      <c r="K196" s="175"/>
      <c r="L196" s="175"/>
      <c r="M196" s="176"/>
      <c r="N196" s="175"/>
      <c r="O196" s="175"/>
      <c r="P196" s="175"/>
      <c r="Q196" s="175"/>
      <c r="R196" s="173"/>
      <c r="S196" s="10"/>
      <c r="T196" s="183">
        <v>1.377084405E8</v>
      </c>
      <c r="U196" s="184"/>
      <c r="V196" s="153"/>
      <c r="W196" s="4"/>
      <c r="X196" s="153"/>
      <c r="Y196" s="11"/>
      <c r="Z196" s="11"/>
      <c r="AA196" s="11"/>
      <c r="AB196" s="11"/>
      <c r="AC196" s="11"/>
      <c r="AD196" s="12"/>
      <c r="AE196" s="185"/>
    </row>
    <row r="197" spans="8:8" s="8" ht="15.75" customFormat="1">
      <c r="C197" s="186"/>
      <c r="E197" s="186"/>
      <c r="H197" s="173"/>
      <c r="M197" s="187"/>
      <c r="T197" s="183">
        <v>1.784014996E7</v>
      </c>
      <c r="U197" s="184"/>
      <c r="V197" s="153">
        <f>SUM(V194:V196)</f>
        <v>2.11041170628E9</v>
      </c>
      <c r="W197" s="4"/>
      <c r="X197" s="11"/>
      <c r="Y197" s="11"/>
      <c r="Z197" s="11"/>
      <c r="AA197" s="4"/>
      <c r="AB197" s="4"/>
      <c r="AC197" s="4"/>
      <c r="AD197" s="12"/>
    </row>
    <row r="198" spans="8:8" s="8" ht="15.75" customFormat="1">
      <c r="C198" s="186"/>
      <c r="E198" s="186"/>
      <c r="H198" s="173"/>
      <c r="M198" s="187"/>
      <c r="T198" s="11"/>
      <c r="U198" s="11"/>
      <c r="V198" s="11"/>
      <c r="W198" s="4"/>
      <c r="X198" s="11"/>
      <c r="Y198" s="11"/>
      <c r="Z198" s="11"/>
      <c r="AA198" s="4"/>
      <c r="AB198" s="4"/>
      <c r="AC198" s="4"/>
      <c r="AD198" s="12"/>
    </row>
    <row r="199" spans="8:8" s="8" ht="15.75" customFormat="1">
      <c r="C199" s="186"/>
      <c r="E199" s="186"/>
      <c r="H199" s="173"/>
      <c r="M199" s="187"/>
      <c r="T199" s="153">
        <f>SUM(T194:T198)</f>
        <v>2.26071171687E9</v>
      </c>
      <c r="U199" s="153"/>
      <c r="V199" s="11"/>
      <c r="W199" s="182"/>
      <c r="X199" s="11"/>
      <c r="Y199" s="11"/>
      <c r="Z199" s="11"/>
      <c r="AA199" s="4"/>
      <c r="AB199" s="4"/>
      <c r="AC199" s="4"/>
      <c r="AD199" s="12"/>
    </row>
    <row r="200" spans="8:8" s="8" ht="15.75" customFormat="1">
      <c r="C200" s="186"/>
      <c r="E200" s="186"/>
      <c r="H200" s="173"/>
      <c r="M200" s="187"/>
      <c r="T200" s="11"/>
      <c r="U200" s="11"/>
      <c r="V200" s="11"/>
      <c r="W200" s="182"/>
      <c r="X200" s="11"/>
      <c r="Y200" s="11"/>
      <c r="Z200" s="11"/>
      <c r="AA200" s="4"/>
      <c r="AB200" s="4"/>
      <c r="AC200" s="4"/>
      <c r="AD200" s="12"/>
    </row>
    <row r="201" spans="8:8" s="8" ht="15.75" customFormat="1">
      <c r="C201" s="186"/>
      <c r="E201" s="186"/>
      <c r="H201" s="173"/>
      <c r="M201" s="187"/>
      <c r="T201" s="11"/>
      <c r="U201" s="11"/>
      <c r="V201" s="11"/>
      <c r="W201" s="4"/>
      <c r="X201" s="11"/>
      <c r="Y201" s="11"/>
      <c r="Z201" s="11"/>
      <c r="AA201" s="4"/>
      <c r="AB201" s="4"/>
      <c r="AC201" s="4"/>
      <c r="AD201" s="12"/>
    </row>
    <row r="202" spans="8:8" s="8" ht="15.75" customFormat="1">
      <c r="C202" s="186"/>
      <c r="E202" s="186"/>
      <c r="H202" s="173"/>
      <c r="M202" s="187"/>
      <c r="T202" s="11"/>
      <c r="U202" s="11"/>
      <c r="V202" s="11"/>
      <c r="W202" s="4"/>
      <c r="X202" s="11"/>
      <c r="Y202" s="11"/>
      <c r="Z202" s="11"/>
      <c r="AA202" s="4"/>
      <c r="AB202" s="4"/>
      <c r="AC202" s="4"/>
      <c r="AD202" s="12"/>
    </row>
    <row r="203" spans="8:8" s="8" ht="15.75" customFormat="1">
      <c r="C203" s="186"/>
      <c r="E203" s="186"/>
      <c r="H203" s="173"/>
      <c r="M203" s="187"/>
      <c r="T203" s="11"/>
      <c r="U203" s="11"/>
      <c r="V203" s="11"/>
      <c r="W203" s="4"/>
      <c r="X203" s="11"/>
      <c r="Y203" s="11"/>
      <c r="Z203" s="11"/>
      <c r="AA203" s="4"/>
      <c r="AB203" s="4"/>
      <c r="AC203" s="4"/>
      <c r="AD203" s="12"/>
    </row>
    <row r="204" spans="8:8" s="188" ht="15.75" customFormat="1">
      <c r="A204" s="8"/>
      <c r="B204" s="8"/>
      <c r="C204" s="186"/>
      <c r="D204" s="8"/>
      <c r="E204" s="186"/>
      <c r="F204" s="8"/>
      <c r="G204" s="8"/>
      <c r="H204" s="173"/>
      <c r="I204" s="8"/>
      <c r="J204" s="8"/>
      <c r="K204" s="8"/>
      <c r="L204" s="8"/>
      <c r="M204" s="187"/>
      <c r="N204" s="8"/>
      <c r="O204" s="8"/>
      <c r="P204" s="8"/>
      <c r="Q204" s="8"/>
      <c r="R204" s="8"/>
      <c r="S204" s="8"/>
      <c r="T204" s="11"/>
      <c r="U204" s="11"/>
      <c r="V204" s="11"/>
      <c r="W204" s="5"/>
      <c r="X204" s="11"/>
      <c r="Y204" s="11"/>
      <c r="Z204" s="11"/>
      <c r="AA204" s="4"/>
      <c r="AB204" s="5"/>
      <c r="AC204" s="5"/>
      <c r="AD204" s="12"/>
      <c r="AE204" s="8"/>
      <c r="AF204" s="8"/>
      <c r="AG204" s="8"/>
      <c r="AH204" s="8"/>
      <c r="AI204" s="8"/>
      <c r="AJ204" s="8"/>
      <c r="AK204" s="8"/>
      <c r="AL204" s="8"/>
    </row>
    <row r="205" spans="8:8" s="188" ht="15.75" customFormat="1">
      <c r="A205" s="8"/>
      <c r="B205" s="8"/>
      <c r="C205" s="186"/>
      <c r="D205" s="8"/>
      <c r="E205" s="186"/>
      <c r="F205" s="8"/>
      <c r="G205" s="8"/>
      <c r="H205" s="173"/>
      <c r="I205" s="8"/>
      <c r="J205" s="8"/>
      <c r="K205" s="8"/>
      <c r="L205" s="8"/>
      <c r="M205" s="187"/>
      <c r="N205" s="8"/>
      <c r="O205" s="8"/>
      <c r="P205" s="8"/>
      <c r="Q205" s="8"/>
      <c r="R205" s="8"/>
      <c r="S205" s="8"/>
      <c r="T205" s="11"/>
      <c r="U205" s="11"/>
      <c r="V205" s="11"/>
      <c r="W205" s="5"/>
      <c r="X205" s="11"/>
      <c r="Y205" s="11"/>
      <c r="Z205" s="11"/>
      <c r="AA205" s="4"/>
      <c r="AB205" s="5"/>
      <c r="AC205" s="5"/>
      <c r="AD205" s="12"/>
      <c r="AE205" s="8"/>
      <c r="AF205" s="8"/>
      <c r="AG205" s="8"/>
      <c r="AH205" s="8"/>
      <c r="AI205" s="8"/>
      <c r="AJ205" s="8"/>
      <c r="AK205" s="8"/>
      <c r="AL205" s="8"/>
    </row>
    <row r="206" spans="8:8" s="188" ht="15.75" customFormat="1">
      <c r="A206" s="8"/>
      <c r="B206" s="8"/>
      <c r="C206" s="186"/>
      <c r="D206" s="8"/>
      <c r="E206" s="186"/>
      <c r="F206" s="8"/>
      <c r="G206" s="8"/>
      <c r="H206" s="173"/>
      <c r="I206" s="8"/>
      <c r="J206" s="8"/>
      <c r="K206" s="8"/>
      <c r="L206" s="8"/>
      <c r="M206" s="187"/>
      <c r="N206" s="8"/>
      <c r="O206" s="8"/>
      <c r="P206" s="8"/>
      <c r="Q206" s="8"/>
      <c r="R206" s="8"/>
      <c r="S206" s="8"/>
      <c r="T206" s="11"/>
      <c r="U206" s="11"/>
      <c r="V206" s="11"/>
      <c r="W206" s="5"/>
      <c r="X206" s="11"/>
      <c r="Y206" s="11"/>
      <c r="Z206" s="11"/>
      <c r="AA206" s="4"/>
      <c r="AB206" s="5"/>
      <c r="AC206" s="5"/>
      <c r="AD206" s="12"/>
      <c r="AE206" s="8"/>
      <c r="AF206" s="8"/>
      <c r="AG206" s="8"/>
      <c r="AH206" s="8"/>
      <c r="AI206" s="8"/>
      <c r="AJ206" s="8"/>
      <c r="AK206" s="8"/>
      <c r="AL206" s="8"/>
    </row>
    <row r="207" spans="8:8" s="188" ht="15.75" customFormat="1">
      <c r="A207" s="8"/>
      <c r="B207" s="8"/>
      <c r="C207" s="186"/>
      <c r="D207" s="8"/>
      <c r="E207" s="186"/>
      <c r="F207" s="8"/>
      <c r="G207" s="8"/>
      <c r="H207" s="173"/>
      <c r="I207" s="8"/>
      <c r="J207" s="8"/>
      <c r="K207" s="8"/>
      <c r="L207" s="8"/>
      <c r="M207" s="187"/>
      <c r="N207" s="8"/>
      <c r="O207" s="8"/>
      <c r="P207" s="8"/>
      <c r="Q207" s="8"/>
      <c r="R207" s="8"/>
      <c r="S207" s="8"/>
      <c r="T207" s="11"/>
      <c r="U207" s="11"/>
      <c r="V207" s="11"/>
      <c r="W207" s="5"/>
      <c r="X207" s="11"/>
      <c r="Y207" s="11"/>
      <c r="Z207" s="11"/>
      <c r="AA207" s="4"/>
      <c r="AB207" s="5"/>
      <c r="AC207" s="5"/>
      <c r="AD207" s="12"/>
      <c r="AE207" s="8"/>
      <c r="AF207" s="8"/>
      <c r="AG207" s="8"/>
      <c r="AH207" s="8"/>
      <c r="AI207" s="8"/>
      <c r="AJ207" s="8"/>
      <c r="AK207" s="8"/>
      <c r="AL207" s="8"/>
    </row>
    <row r="208" spans="8:8" s="188" ht="15.75" customFormat="1">
      <c r="A208" s="8"/>
      <c r="B208" s="8"/>
      <c r="C208" s="186"/>
      <c r="D208" s="8"/>
      <c r="E208" s="186"/>
      <c r="F208" s="8"/>
      <c r="G208" s="8"/>
      <c r="H208" s="173"/>
      <c r="I208" s="8"/>
      <c r="J208" s="8"/>
      <c r="K208" s="8"/>
      <c r="L208" s="8"/>
      <c r="M208" s="187"/>
      <c r="N208" s="8"/>
      <c r="O208" s="8"/>
      <c r="P208" s="8"/>
      <c r="Q208" s="8"/>
      <c r="R208" s="8"/>
      <c r="S208" s="8"/>
      <c r="T208" s="11"/>
      <c r="U208" s="11"/>
      <c r="V208" s="11"/>
      <c r="W208" s="5"/>
      <c r="X208" s="11"/>
      <c r="Y208" s="11"/>
      <c r="Z208" s="11"/>
      <c r="AA208" s="4"/>
      <c r="AB208" s="5"/>
      <c r="AC208" s="5"/>
      <c r="AD208" s="12"/>
      <c r="AE208" s="8"/>
      <c r="AF208" s="8"/>
      <c r="AG208" s="8"/>
      <c r="AH208" s="8"/>
      <c r="AI208" s="8"/>
      <c r="AJ208" s="8"/>
      <c r="AK208" s="8"/>
      <c r="AL208" s="8"/>
    </row>
    <row r="209" spans="8:8" s="188" ht="15.75" customFormat="1">
      <c r="A209" s="8"/>
      <c r="B209" s="8"/>
      <c r="C209" s="186"/>
      <c r="D209" s="8"/>
      <c r="E209" s="186"/>
      <c r="F209" s="8"/>
      <c r="G209" s="8"/>
      <c r="H209" s="173"/>
      <c r="I209" s="8"/>
      <c r="J209" s="8"/>
      <c r="K209" s="8"/>
      <c r="L209" s="8"/>
      <c r="M209" s="187"/>
      <c r="N209" s="8"/>
      <c r="O209" s="8"/>
      <c r="P209" s="8"/>
      <c r="Q209" s="8"/>
      <c r="R209" s="8"/>
      <c r="S209" s="8"/>
      <c r="T209" s="11"/>
      <c r="U209" s="11"/>
      <c r="V209" s="11"/>
      <c r="W209" s="5"/>
      <c r="X209" s="11"/>
      <c r="Y209" s="11"/>
      <c r="Z209" s="11"/>
      <c r="AA209" s="4"/>
      <c r="AB209" s="5"/>
      <c r="AC209" s="5"/>
      <c r="AD209" s="12"/>
      <c r="AE209" s="8"/>
      <c r="AF209" s="8"/>
      <c r="AG209" s="8"/>
      <c r="AH209" s="8"/>
      <c r="AI209" s="8"/>
      <c r="AJ209" s="8"/>
      <c r="AK209" s="8"/>
      <c r="AL209" s="8"/>
    </row>
    <row r="210" spans="8:8" s="188" ht="15.75" customFormat="1">
      <c r="A210" s="8"/>
      <c r="B210" s="8"/>
      <c r="C210" s="186"/>
      <c r="D210" s="8"/>
      <c r="E210" s="186"/>
      <c r="F210" s="8"/>
      <c r="G210" s="8"/>
      <c r="H210" s="173"/>
      <c r="I210" s="8"/>
      <c r="J210" s="8"/>
      <c r="K210" s="8"/>
      <c r="L210" s="8"/>
      <c r="M210" s="187"/>
      <c r="N210" s="8"/>
      <c r="O210" s="8"/>
      <c r="P210" s="8"/>
      <c r="Q210" s="8"/>
      <c r="R210" s="8"/>
      <c r="S210" s="8"/>
      <c r="T210" s="11"/>
      <c r="U210" s="11"/>
      <c r="V210" s="11"/>
      <c r="W210" s="5"/>
      <c r="X210" s="11"/>
      <c r="Y210" s="11"/>
      <c r="Z210" s="11"/>
      <c r="AA210" s="4"/>
      <c r="AB210" s="5"/>
      <c r="AC210" s="5"/>
      <c r="AD210" s="12"/>
      <c r="AE210" s="8"/>
      <c r="AF210" s="8"/>
      <c r="AG210" s="8"/>
      <c r="AH210" s="8"/>
      <c r="AI210" s="8"/>
      <c r="AJ210" s="8"/>
      <c r="AK210" s="8"/>
      <c r="AL210" s="8"/>
    </row>
    <row r="211" spans="8:8" s="188" ht="15.75" customFormat="1">
      <c r="A211" s="8"/>
      <c r="B211" s="8"/>
      <c r="C211" s="186"/>
      <c r="D211" s="8"/>
      <c r="E211" s="186"/>
      <c r="F211" s="8"/>
      <c r="G211" s="8"/>
      <c r="H211" s="173"/>
      <c r="I211" s="8"/>
      <c r="J211" s="8"/>
      <c r="K211" s="8"/>
      <c r="L211" s="8"/>
      <c r="M211" s="187"/>
      <c r="N211" s="8"/>
      <c r="O211" s="8"/>
      <c r="P211" s="8"/>
      <c r="Q211" s="8"/>
      <c r="R211" s="8"/>
      <c r="S211" s="8"/>
      <c r="T211" s="11"/>
      <c r="U211" s="11"/>
      <c r="V211" s="11"/>
      <c r="W211" s="5"/>
      <c r="X211" s="11"/>
      <c r="Y211" s="11"/>
      <c r="Z211" s="11"/>
      <c r="AA211" s="4"/>
      <c r="AB211" s="5"/>
      <c r="AC211" s="5"/>
      <c r="AD211" s="12"/>
      <c r="AE211" s="8"/>
      <c r="AF211" s="8"/>
      <c r="AG211" s="8"/>
      <c r="AH211" s="8"/>
      <c r="AI211" s="8"/>
      <c r="AJ211" s="8"/>
      <c r="AK211" s="8"/>
      <c r="AL211" s="8"/>
    </row>
    <row r="212" spans="8:8" s="188" ht="15.75" customFormat="1">
      <c r="A212" s="8"/>
      <c r="B212" s="8"/>
      <c r="C212" s="186"/>
      <c r="D212" s="8"/>
      <c r="E212" s="186"/>
      <c r="F212" s="8"/>
      <c r="G212" s="8"/>
      <c r="H212" s="173"/>
      <c r="I212" s="8"/>
      <c r="J212" s="8"/>
      <c r="K212" s="8"/>
      <c r="L212" s="8"/>
      <c r="M212" s="187"/>
      <c r="N212" s="8"/>
      <c r="O212" s="8"/>
      <c r="P212" s="8"/>
      <c r="Q212" s="8"/>
      <c r="R212" s="8"/>
      <c r="S212" s="8"/>
      <c r="T212" s="11"/>
      <c r="U212" s="11"/>
      <c r="V212" s="11"/>
      <c r="W212" s="5"/>
      <c r="X212" s="11"/>
      <c r="Y212" s="11"/>
      <c r="Z212" s="11"/>
      <c r="AA212" s="4"/>
      <c r="AB212" s="5"/>
      <c r="AC212" s="5"/>
      <c r="AD212" s="12"/>
      <c r="AE212" s="8"/>
      <c r="AF212" s="8"/>
      <c r="AG212" s="8"/>
      <c r="AH212" s="8"/>
      <c r="AI212" s="8"/>
      <c r="AJ212" s="8"/>
      <c r="AK212" s="8"/>
      <c r="AL212" s="8"/>
    </row>
  </sheetData>
  <autoFilter ref="A8:R176">
    <filterColumn colId="0" showButton="1"/>
  </autoFilter>
  <mergeCells count="30">
    <mergeCell ref="J193:O193"/>
    <mergeCell ref="B153:D153"/>
    <mergeCell ref="A177:N177"/>
    <mergeCell ref="A99:N99"/>
    <mergeCell ref="Q8:Q10"/>
    <mergeCell ref="O9:O10"/>
    <mergeCell ref="N8:N10"/>
    <mergeCell ref="B43:D43"/>
    <mergeCell ref="B11:E11"/>
    <mergeCell ref="P9:P10"/>
    <mergeCell ref="T9:Y9"/>
    <mergeCell ref="A152:N152"/>
    <mergeCell ref="J190:O190"/>
    <mergeCell ref="J189:O189"/>
    <mergeCell ref="A176:N176"/>
    <mergeCell ref="B171:D171"/>
    <mergeCell ref="A170:N170"/>
    <mergeCell ref="B100:D100"/>
    <mergeCell ref="R8:R10"/>
    <mergeCell ref="A8:A10"/>
    <mergeCell ref="A1:R1"/>
    <mergeCell ref="L8:L10"/>
    <mergeCell ref="K8:K10"/>
    <mergeCell ref="J8:J10"/>
    <mergeCell ref="G8:G10"/>
    <mergeCell ref="H8:H10"/>
    <mergeCell ref="I8:I10"/>
    <mergeCell ref="M8:M10"/>
    <mergeCell ref="A42:N42"/>
    <mergeCell ref="B8:F9"/>
  </mergeCells>
  <pageMargins left="0.55" right="0.25" top="0.5" bottom="0.5" header="0.31496062992126" footer="0.31496062992126"/>
  <pageSetup paperSize="10000" scale="96" pageOrder="overThenDown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Windows User</dc:creator>
  <cp:lastModifiedBy>Windows User</cp:lastModifiedBy>
  <dcterms:created xsi:type="dcterms:W3CDTF">2025-03-06T20:42:02Z</dcterms:created>
  <dcterms:modified xsi:type="dcterms:W3CDTF">2025-07-21T10:35:01Z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b233167527194391935219ca3b051a7c</vt:lpwstr>
  </property>
</Properties>
</file>