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EDUNGGALAR\2025\kb\"/>
    </mc:Choice>
  </mc:AlternateContent>
  <bookViews>
    <workbookView xWindow="0" yWindow="0" windowWidth="20490" windowHeight="7365" firstSheet="12" activeTab="16"/>
  </bookViews>
  <sheets>
    <sheet name="DESEMBR 2022" sheetId="19" r:id="rId1"/>
    <sheet name="JANUARI 2023 " sheetId="18" r:id="rId2"/>
    <sheet name="FEBRUARI 2023 " sheetId="17" r:id="rId3"/>
    <sheet name="MARET 2023" sheetId="16" r:id="rId4"/>
    <sheet name="APRIL 2023" sheetId="15" r:id="rId5"/>
    <sheet name="MEI 2023 " sheetId="14" r:id="rId6"/>
    <sheet name="JUNI 2023 " sheetId="13" r:id="rId7"/>
    <sheet name="JULI 2023" sheetId="12" r:id="rId8"/>
    <sheet name="AGUSTUS 2023" sheetId="11" r:id="rId9"/>
    <sheet name="SEPTEMBER 2023 " sheetId="10" r:id="rId10"/>
    <sheet name="OKTOBER 2023 " sheetId="20" r:id="rId11"/>
    <sheet name="NOVEMBER 2023" sheetId="21" r:id="rId12"/>
    <sheet name="DESEMBER 2023" sheetId="22" r:id="rId13"/>
    <sheet name="JANUARI 2025" sheetId="23" r:id="rId14"/>
    <sheet name="FEBRUARI 2025" sheetId="24" r:id="rId15"/>
    <sheet name="MARET 2025" sheetId="25" r:id="rId16"/>
    <sheet name="APRIL 2025" sheetId="26" r:id="rId17"/>
  </sheets>
  <definedNames>
    <definedName name="_xlnm.Print_Area" localSheetId="8">'AGUSTUS 2023'!$A$1:$S$30</definedName>
    <definedName name="_xlnm.Print_Area" localSheetId="4">'APRIL 2023'!$A$1:$S$30</definedName>
    <definedName name="_xlnm.Print_Area" localSheetId="16">'APRIL 2025'!$A$1:$S$30</definedName>
    <definedName name="_xlnm.Print_Area" localSheetId="12">'DESEMBER 2023'!$A$1:$S$30</definedName>
    <definedName name="_xlnm.Print_Area" localSheetId="0">'DESEMBR 2022'!$A$1:$S$30</definedName>
    <definedName name="_xlnm.Print_Area" localSheetId="2">'FEBRUARI 2023 '!$A$1:$S$30</definedName>
    <definedName name="_xlnm.Print_Area" localSheetId="14">'FEBRUARI 2025'!$A$1:$S$30</definedName>
    <definedName name="_xlnm.Print_Area" localSheetId="1">'JANUARI 2023 '!$A$1:$S$30</definedName>
    <definedName name="_xlnm.Print_Area" localSheetId="13">'JANUARI 2025'!$A$1:$S$30</definedName>
    <definedName name="_xlnm.Print_Area" localSheetId="7">'JULI 2023'!$A$1:$S$30</definedName>
    <definedName name="_xlnm.Print_Area" localSheetId="6">'JUNI 2023 '!$A$1:$S$30</definedName>
    <definedName name="_xlnm.Print_Area" localSheetId="3">'MARET 2023'!$A$1:$S$30</definedName>
    <definedName name="_xlnm.Print_Area" localSheetId="15">'MARET 2025'!$A$1:$S$30</definedName>
    <definedName name="_xlnm.Print_Area" localSheetId="5">'MEI 2023 '!$A$1:$S$30</definedName>
    <definedName name="_xlnm.Print_Area" localSheetId="11">'NOVEMBER 2023'!$A$1:$S$30</definedName>
    <definedName name="_xlnm.Print_Area" localSheetId="10">'OKTOBER 2023 '!$A$1:$S$30</definedName>
    <definedName name="_xlnm.Print_Area" localSheetId="9">'SEPTEMBER 2023 '!$A$1:$S$30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26" l="1"/>
  <c r="Q35" i="26"/>
  <c r="P35" i="26"/>
  <c r="O20" i="26"/>
  <c r="U27" i="26" s="1"/>
  <c r="U28" i="26" s="1"/>
  <c r="N20" i="26"/>
  <c r="M20" i="26"/>
  <c r="L20" i="26"/>
  <c r="K20" i="26"/>
  <c r="J20" i="26"/>
  <c r="I20" i="26"/>
  <c r="H20" i="26"/>
  <c r="G20" i="26"/>
  <c r="F20" i="26"/>
  <c r="E20" i="26"/>
  <c r="D20" i="26"/>
  <c r="C20" i="26"/>
  <c r="V19" i="26" s="1"/>
  <c r="T19" i="26"/>
  <c r="U19" i="26" s="1"/>
  <c r="Q19" i="26"/>
  <c r="P19" i="26"/>
  <c r="V18" i="26"/>
  <c r="AB18" i="26" s="1"/>
  <c r="T18" i="26"/>
  <c r="U18" i="26" s="1"/>
  <c r="Q18" i="26"/>
  <c r="P18" i="26"/>
  <c r="T17" i="26"/>
  <c r="U17" i="26" s="1"/>
  <c r="Q17" i="26"/>
  <c r="P17" i="26"/>
  <c r="R17" i="26" s="1"/>
  <c r="S17" i="26" s="1"/>
  <c r="V16" i="26"/>
  <c r="AB16" i="26" s="1"/>
  <c r="T16" i="26"/>
  <c r="U16" i="26" s="1"/>
  <c r="Q16" i="26"/>
  <c r="P16" i="26"/>
  <c r="R16" i="26" s="1"/>
  <c r="S16" i="26" s="1"/>
  <c r="V15" i="26"/>
  <c r="T15" i="26"/>
  <c r="U15" i="26" s="1"/>
  <c r="Q15" i="26"/>
  <c r="P15" i="26"/>
  <c r="R15" i="26" s="1"/>
  <c r="S15" i="26" s="1"/>
  <c r="T14" i="26"/>
  <c r="U14" i="26" s="1"/>
  <c r="Q14" i="26"/>
  <c r="P14" i="26"/>
  <c r="R14" i="26" s="1"/>
  <c r="S14" i="26" s="1"/>
  <c r="T13" i="26"/>
  <c r="U13" i="26" s="1"/>
  <c r="Q13" i="26"/>
  <c r="P13" i="26"/>
  <c r="R13" i="26" s="1"/>
  <c r="S13" i="26" s="1"/>
  <c r="T12" i="26"/>
  <c r="U12" i="26" s="1"/>
  <c r="Q12" i="26"/>
  <c r="P12" i="26"/>
  <c r="T11" i="26"/>
  <c r="U11" i="26" s="1"/>
  <c r="Q11" i="26"/>
  <c r="P11" i="26"/>
  <c r="T10" i="26"/>
  <c r="U10" i="26" s="1"/>
  <c r="Q10" i="26"/>
  <c r="P10" i="26"/>
  <c r="T9" i="26"/>
  <c r="U9" i="26" s="1"/>
  <c r="Q9" i="26"/>
  <c r="P9" i="26"/>
  <c r="T8" i="26"/>
  <c r="U8" i="26" s="1"/>
  <c r="Q8" i="26"/>
  <c r="P8" i="26"/>
  <c r="R35" i="25"/>
  <c r="Q35" i="25"/>
  <c r="P35" i="25"/>
  <c r="O20" i="25"/>
  <c r="N20" i="25"/>
  <c r="U27" i="25" s="1"/>
  <c r="U28" i="25" s="1"/>
  <c r="M20" i="25"/>
  <c r="L20" i="25"/>
  <c r="K20" i="25"/>
  <c r="J20" i="25"/>
  <c r="I20" i="25"/>
  <c r="H20" i="25"/>
  <c r="G20" i="25"/>
  <c r="F20" i="25"/>
  <c r="E20" i="25"/>
  <c r="D20" i="25"/>
  <c r="C20" i="25"/>
  <c r="V19" i="25"/>
  <c r="AB19" i="25" s="1"/>
  <c r="T19" i="25"/>
  <c r="U19" i="25" s="1"/>
  <c r="Q19" i="25"/>
  <c r="P19" i="25"/>
  <c r="AB18" i="25"/>
  <c r="Z18" i="25"/>
  <c r="W18" i="25"/>
  <c r="V18" i="25"/>
  <c r="AC18" i="25" s="1"/>
  <c r="T18" i="25"/>
  <c r="U18" i="25" s="1"/>
  <c r="Q18" i="25"/>
  <c r="P18" i="25"/>
  <c r="V17" i="25"/>
  <c r="AB17" i="25" s="1"/>
  <c r="T17" i="25"/>
  <c r="U17" i="25" s="1"/>
  <c r="Q17" i="25"/>
  <c r="P17" i="25"/>
  <c r="AB16" i="25"/>
  <c r="Z16" i="25"/>
  <c r="W16" i="25"/>
  <c r="V16" i="25"/>
  <c r="AC16" i="25" s="1"/>
  <c r="U16" i="25"/>
  <c r="T16" i="25"/>
  <c r="Q16" i="25"/>
  <c r="P16" i="25"/>
  <c r="AC15" i="25"/>
  <c r="AA15" i="25"/>
  <c r="Y15" i="25"/>
  <c r="Y20" i="25" s="1"/>
  <c r="W15" i="25"/>
  <c r="V15" i="25"/>
  <c r="AB15" i="25" s="1"/>
  <c r="AB20" i="25" s="1"/>
  <c r="T15" i="25"/>
  <c r="U15" i="25" s="1"/>
  <c r="Q15" i="25"/>
  <c r="P15" i="25"/>
  <c r="T14" i="25"/>
  <c r="U14" i="25" s="1"/>
  <c r="Q14" i="25"/>
  <c r="P14" i="25"/>
  <c r="T13" i="25"/>
  <c r="U13" i="25" s="1"/>
  <c r="Q13" i="25"/>
  <c r="P13" i="25"/>
  <c r="T12" i="25"/>
  <c r="U12" i="25" s="1"/>
  <c r="Q12" i="25"/>
  <c r="P12" i="25"/>
  <c r="R12" i="25" s="1"/>
  <c r="S12" i="25" s="1"/>
  <c r="T11" i="25"/>
  <c r="U11" i="25" s="1"/>
  <c r="Q11" i="25"/>
  <c r="P11" i="25"/>
  <c r="U10" i="25"/>
  <c r="T10" i="25"/>
  <c r="Q10" i="25"/>
  <c r="P10" i="25"/>
  <c r="T9" i="25"/>
  <c r="U9" i="25" s="1"/>
  <c r="Q9" i="25"/>
  <c r="P9" i="25"/>
  <c r="T8" i="25"/>
  <c r="U8" i="25" s="1"/>
  <c r="Q8" i="25"/>
  <c r="P8" i="25"/>
  <c r="R35" i="24"/>
  <c r="Q35" i="24"/>
  <c r="P35" i="24"/>
  <c r="O20" i="24"/>
  <c r="U27" i="24" s="1"/>
  <c r="U28" i="24" s="1"/>
  <c r="N20" i="24"/>
  <c r="M20" i="24"/>
  <c r="L20" i="24"/>
  <c r="K20" i="24"/>
  <c r="J20" i="24"/>
  <c r="I20" i="24"/>
  <c r="H20" i="24"/>
  <c r="G20" i="24"/>
  <c r="F20" i="24"/>
  <c r="E20" i="24"/>
  <c r="D20" i="24"/>
  <c r="C20" i="24"/>
  <c r="V19" i="24" s="1"/>
  <c r="T19" i="24"/>
  <c r="U19" i="24" s="1"/>
  <c r="Q19" i="24"/>
  <c r="P19" i="24"/>
  <c r="R19" i="24" s="1"/>
  <c r="S19" i="24" s="1"/>
  <c r="V18" i="24"/>
  <c r="AB18" i="24" s="1"/>
  <c r="T18" i="24"/>
  <c r="U18" i="24" s="1"/>
  <c r="Q18" i="24"/>
  <c r="P18" i="24"/>
  <c r="T17" i="24"/>
  <c r="U17" i="24" s="1"/>
  <c r="Q17" i="24"/>
  <c r="P17" i="24"/>
  <c r="AB16" i="24"/>
  <c r="Z16" i="24"/>
  <c r="W16" i="24"/>
  <c r="V16" i="24"/>
  <c r="AC16" i="24" s="1"/>
  <c r="T16" i="24"/>
  <c r="U16" i="24" s="1"/>
  <c r="Q16" i="24"/>
  <c r="P16" i="24"/>
  <c r="R16" i="24" s="1"/>
  <c r="S16" i="24" s="1"/>
  <c r="V15" i="24"/>
  <c r="T15" i="24"/>
  <c r="U15" i="24" s="1"/>
  <c r="Q15" i="24"/>
  <c r="P15" i="24"/>
  <c r="T14" i="24"/>
  <c r="U14" i="24" s="1"/>
  <c r="Q14" i="24"/>
  <c r="P14" i="24"/>
  <c r="T13" i="24"/>
  <c r="U13" i="24" s="1"/>
  <c r="Q13" i="24"/>
  <c r="P13" i="24"/>
  <c r="T12" i="24"/>
  <c r="U12" i="24" s="1"/>
  <c r="Q12" i="24"/>
  <c r="P12" i="24"/>
  <c r="T11" i="24"/>
  <c r="U11" i="24" s="1"/>
  <c r="Q11" i="24"/>
  <c r="P11" i="24"/>
  <c r="T10" i="24"/>
  <c r="U10" i="24" s="1"/>
  <c r="Q10" i="24"/>
  <c r="P10" i="24"/>
  <c r="T9" i="24"/>
  <c r="U9" i="24" s="1"/>
  <c r="Q9" i="24"/>
  <c r="P9" i="24"/>
  <c r="R9" i="24" s="1"/>
  <c r="S9" i="24" s="1"/>
  <c r="T8" i="24"/>
  <c r="U8" i="24" s="1"/>
  <c r="Q8" i="24"/>
  <c r="P8" i="24"/>
  <c r="P20" i="26" l="1"/>
  <c r="R11" i="26"/>
  <c r="S11" i="26" s="1"/>
  <c r="T20" i="26"/>
  <c r="U20" i="26" s="1"/>
  <c r="R19" i="26"/>
  <c r="S19" i="26" s="1"/>
  <c r="R18" i="26"/>
  <c r="S18" i="26" s="1"/>
  <c r="R12" i="26"/>
  <c r="S12" i="26" s="1"/>
  <c r="R10" i="26"/>
  <c r="S10" i="26" s="1"/>
  <c r="R9" i="26"/>
  <c r="S9" i="26" s="1"/>
  <c r="Q20" i="26"/>
  <c r="AC19" i="26"/>
  <c r="AA19" i="26"/>
  <c r="X19" i="26"/>
  <c r="AB19" i="26"/>
  <c r="Z19" i="26"/>
  <c r="W19" i="26"/>
  <c r="R8" i="26"/>
  <c r="X15" i="26"/>
  <c r="Z15" i="26"/>
  <c r="AB15" i="26"/>
  <c r="X16" i="26"/>
  <c r="AA16" i="26"/>
  <c r="AC16" i="26"/>
  <c r="X18" i="26"/>
  <c r="AA18" i="26"/>
  <c r="AC18" i="26"/>
  <c r="W15" i="26"/>
  <c r="Y15" i="26"/>
  <c r="Y20" i="26" s="1"/>
  <c r="AA15" i="26"/>
  <c r="AC15" i="26"/>
  <c r="W16" i="26"/>
  <c r="Z16" i="26"/>
  <c r="V17" i="26"/>
  <c r="W18" i="26"/>
  <c r="Z18" i="26"/>
  <c r="P20" i="25"/>
  <c r="R14" i="25"/>
  <c r="S14" i="25" s="1"/>
  <c r="R13" i="25"/>
  <c r="S13" i="25" s="1"/>
  <c r="R11" i="25"/>
  <c r="S11" i="25" s="1"/>
  <c r="R18" i="25"/>
  <c r="S18" i="25" s="1"/>
  <c r="R15" i="25"/>
  <c r="S15" i="25" s="1"/>
  <c r="T20" i="25"/>
  <c r="U20" i="25" s="1"/>
  <c r="Q20" i="25"/>
  <c r="R19" i="25"/>
  <c r="S19" i="25" s="1"/>
  <c r="R16" i="25"/>
  <c r="S16" i="25" s="1"/>
  <c r="R10" i="25"/>
  <c r="S10" i="25" s="1"/>
  <c r="R9" i="25"/>
  <c r="S9" i="25" s="1"/>
  <c r="R8" i="25"/>
  <c r="S8" i="25" s="1"/>
  <c r="R17" i="25"/>
  <c r="S17" i="25" s="1"/>
  <c r="X17" i="25"/>
  <c r="AA17" i="25"/>
  <c r="AA20" i="25" s="1"/>
  <c r="AC17" i="25"/>
  <c r="X19" i="25"/>
  <c r="AA19" i="25"/>
  <c r="AC19" i="25"/>
  <c r="AC20" i="25" s="1"/>
  <c r="V20" i="25"/>
  <c r="X15" i="25"/>
  <c r="Z15" i="25"/>
  <c r="X16" i="25"/>
  <c r="AA16" i="25"/>
  <c r="W17" i="25"/>
  <c r="W20" i="25" s="1"/>
  <c r="Z17" i="25"/>
  <c r="X18" i="25"/>
  <c r="AA18" i="25"/>
  <c r="W19" i="25"/>
  <c r="Z19" i="25"/>
  <c r="P20" i="24"/>
  <c r="R14" i="24"/>
  <c r="S14" i="24" s="1"/>
  <c r="R15" i="24"/>
  <c r="S15" i="24" s="1"/>
  <c r="R12" i="24"/>
  <c r="S12" i="24" s="1"/>
  <c r="T20" i="24"/>
  <c r="U20" i="24" s="1"/>
  <c r="R18" i="24"/>
  <c r="S18" i="24" s="1"/>
  <c r="R17" i="24"/>
  <c r="S17" i="24" s="1"/>
  <c r="R13" i="24"/>
  <c r="S13" i="24" s="1"/>
  <c r="Q20" i="24"/>
  <c r="R11" i="24"/>
  <c r="S11" i="24" s="1"/>
  <c r="R10" i="24"/>
  <c r="S10" i="24" s="1"/>
  <c r="AC19" i="24"/>
  <c r="AA19" i="24"/>
  <c r="X19" i="24"/>
  <c r="AB19" i="24"/>
  <c r="Z19" i="24"/>
  <c r="W19" i="24"/>
  <c r="X16" i="24"/>
  <c r="AA16" i="24"/>
  <c r="X18" i="24"/>
  <c r="AA18" i="24"/>
  <c r="AC18" i="24"/>
  <c r="R8" i="24"/>
  <c r="X15" i="24"/>
  <c r="Z15" i="24"/>
  <c r="AB15" i="24"/>
  <c r="W15" i="24"/>
  <c r="Y15" i="24"/>
  <c r="Y20" i="24" s="1"/>
  <c r="AA15" i="24"/>
  <c r="AC15" i="24"/>
  <c r="V17" i="24"/>
  <c r="W18" i="24"/>
  <c r="Z18" i="24"/>
  <c r="R35" i="23"/>
  <c r="Q35" i="23"/>
  <c r="P35" i="23"/>
  <c r="O20" i="23"/>
  <c r="N20" i="23"/>
  <c r="U27" i="23" s="1"/>
  <c r="U28" i="23" s="1"/>
  <c r="M20" i="23"/>
  <c r="L20" i="23"/>
  <c r="K20" i="23"/>
  <c r="J20" i="23"/>
  <c r="I20" i="23"/>
  <c r="H20" i="23"/>
  <c r="G20" i="23"/>
  <c r="F20" i="23"/>
  <c r="E20" i="23"/>
  <c r="D20" i="23"/>
  <c r="T20" i="23" s="1"/>
  <c r="C20" i="23"/>
  <c r="V19" i="23"/>
  <c r="AB19" i="23" s="1"/>
  <c r="T19" i="23"/>
  <c r="U19" i="23" s="1"/>
  <c r="Q19" i="23"/>
  <c r="P19" i="23"/>
  <c r="R19" i="23" s="1"/>
  <c r="S19" i="23" s="1"/>
  <c r="AB18" i="23"/>
  <c r="Z18" i="23"/>
  <c r="W18" i="23"/>
  <c r="V18" i="23"/>
  <c r="AC18" i="23" s="1"/>
  <c r="U18" i="23"/>
  <c r="T18" i="23"/>
  <c r="Q18" i="23"/>
  <c r="P18" i="23"/>
  <c r="R18" i="23" s="1"/>
  <c r="S18" i="23" s="1"/>
  <c r="V17" i="23"/>
  <c r="AB17" i="23" s="1"/>
  <c r="T17" i="23"/>
  <c r="U17" i="23" s="1"/>
  <c r="Q17" i="23"/>
  <c r="P17" i="23"/>
  <c r="P20" i="23" s="1"/>
  <c r="AB16" i="23"/>
  <c r="Z16" i="23"/>
  <c r="W16" i="23"/>
  <c r="V16" i="23"/>
  <c r="AC16" i="23" s="1"/>
  <c r="U16" i="23"/>
  <c r="T16" i="23"/>
  <c r="Q16" i="23"/>
  <c r="P16" i="23"/>
  <c r="R16" i="23" s="1"/>
  <c r="S16" i="23" s="1"/>
  <c r="AC15" i="23"/>
  <c r="AA15" i="23"/>
  <c r="Y15" i="23"/>
  <c r="Y20" i="23" s="1"/>
  <c r="W15" i="23"/>
  <c r="V15" i="23"/>
  <c r="AB15" i="23" s="1"/>
  <c r="AB20" i="23" s="1"/>
  <c r="U15" i="23"/>
  <c r="T15" i="23"/>
  <c r="Q15" i="23"/>
  <c r="P15" i="23"/>
  <c r="R15" i="23" s="1"/>
  <c r="S15" i="23" s="1"/>
  <c r="U14" i="23"/>
  <c r="T14" i="23"/>
  <c r="Q14" i="23"/>
  <c r="P14" i="23"/>
  <c r="R14" i="23" s="1"/>
  <c r="S14" i="23" s="1"/>
  <c r="U13" i="23"/>
  <c r="T13" i="23"/>
  <c r="Q13" i="23"/>
  <c r="P13" i="23"/>
  <c r="R13" i="23" s="1"/>
  <c r="S13" i="23" s="1"/>
  <c r="U12" i="23"/>
  <c r="T12" i="23"/>
  <c r="Q12" i="23"/>
  <c r="P12" i="23"/>
  <c r="R12" i="23" s="1"/>
  <c r="S12" i="23" s="1"/>
  <c r="U11" i="23"/>
  <c r="T11" i="23"/>
  <c r="Q11" i="23"/>
  <c r="P11" i="23"/>
  <c r="R11" i="23" s="1"/>
  <c r="S11" i="23" s="1"/>
  <c r="U10" i="23"/>
  <c r="T10" i="23"/>
  <c r="Q10" i="23"/>
  <c r="P10" i="23"/>
  <c r="R10" i="23" s="1"/>
  <c r="S10" i="23" s="1"/>
  <c r="U9" i="23"/>
  <c r="T9" i="23"/>
  <c r="Q9" i="23"/>
  <c r="P9" i="23"/>
  <c r="R9" i="23" s="1"/>
  <c r="S9" i="23" s="1"/>
  <c r="U8" i="23"/>
  <c r="T8" i="23"/>
  <c r="Q8" i="23"/>
  <c r="Q20" i="23" s="1"/>
  <c r="P8" i="23"/>
  <c r="R8" i="23" s="1"/>
  <c r="AC17" i="26" l="1"/>
  <c r="AC20" i="26" s="1"/>
  <c r="AA17" i="26"/>
  <c r="X17" i="26"/>
  <c r="X20" i="26" s="1"/>
  <c r="AB17" i="26"/>
  <c r="Z17" i="26"/>
  <c r="W17" i="26"/>
  <c r="AA20" i="26"/>
  <c r="W20" i="26"/>
  <c r="AB20" i="26"/>
  <c r="V20" i="26"/>
  <c r="Z20" i="26"/>
  <c r="R20" i="26"/>
  <c r="S20" i="26" s="1"/>
  <c r="S8" i="26"/>
  <c r="X20" i="25"/>
  <c r="R20" i="25"/>
  <c r="S20" i="25" s="1"/>
  <c r="Z20" i="25"/>
  <c r="AC17" i="24"/>
  <c r="AA17" i="24"/>
  <c r="AA20" i="24" s="1"/>
  <c r="X17" i="24"/>
  <c r="AB17" i="24"/>
  <c r="AB20" i="24" s="1"/>
  <c r="Z17" i="24"/>
  <c r="W17" i="24"/>
  <c r="W20" i="24"/>
  <c r="Z20" i="24"/>
  <c r="R20" i="24"/>
  <c r="S20" i="24" s="1"/>
  <c r="S8" i="24"/>
  <c r="AC20" i="24"/>
  <c r="X20" i="24"/>
  <c r="V20" i="24"/>
  <c r="S8" i="23"/>
  <c r="U20" i="23"/>
  <c r="R17" i="23"/>
  <c r="S17" i="23" s="1"/>
  <c r="X17" i="23"/>
  <c r="AA17" i="23"/>
  <c r="AC17" i="23"/>
  <c r="AC20" i="23" s="1"/>
  <c r="X19" i="23"/>
  <c r="AA19" i="23"/>
  <c r="AC19" i="23"/>
  <c r="V20" i="23"/>
  <c r="X15" i="23"/>
  <c r="Z15" i="23"/>
  <c r="X16" i="23"/>
  <c r="AA16" i="23"/>
  <c r="AA20" i="23" s="1"/>
  <c r="W17" i="23"/>
  <c r="W20" i="23" s="1"/>
  <c r="Z17" i="23"/>
  <c r="X18" i="23"/>
  <c r="AA18" i="23"/>
  <c r="W19" i="23"/>
  <c r="Z19" i="23"/>
  <c r="R35" i="22"/>
  <c r="Q35" i="22"/>
  <c r="P35" i="22"/>
  <c r="O20" i="22"/>
  <c r="N20" i="22"/>
  <c r="U27" i="22" s="1"/>
  <c r="U28" i="22" s="1"/>
  <c r="M20" i="22"/>
  <c r="L20" i="22"/>
  <c r="K20" i="22"/>
  <c r="J20" i="22"/>
  <c r="I20" i="22"/>
  <c r="H20" i="22"/>
  <c r="G20" i="22"/>
  <c r="F20" i="22"/>
  <c r="E20" i="22"/>
  <c r="D20" i="22"/>
  <c r="T20" i="22" s="1"/>
  <c r="C20" i="22"/>
  <c r="V19" i="22"/>
  <c r="AB19" i="22" s="1"/>
  <c r="T19" i="22"/>
  <c r="U19" i="22" s="1"/>
  <c r="Q19" i="22"/>
  <c r="P19" i="22"/>
  <c r="R19" i="22" s="1"/>
  <c r="S19" i="22" s="1"/>
  <c r="AB18" i="22"/>
  <c r="Z18" i="22"/>
  <c r="W18" i="22"/>
  <c r="V18" i="22"/>
  <c r="AC18" i="22" s="1"/>
  <c r="U18" i="22"/>
  <c r="T18" i="22"/>
  <c r="Q18" i="22"/>
  <c r="P18" i="22"/>
  <c r="R18" i="22" s="1"/>
  <c r="S18" i="22" s="1"/>
  <c r="V17" i="22"/>
  <c r="AB17" i="22" s="1"/>
  <c r="T17" i="22"/>
  <c r="U17" i="22" s="1"/>
  <c r="Q17" i="22"/>
  <c r="P17" i="22"/>
  <c r="P20" i="22" s="1"/>
  <c r="AB16" i="22"/>
  <c r="Z16" i="22"/>
  <c r="W16" i="22"/>
  <c r="V16" i="22"/>
  <c r="AC16" i="22" s="1"/>
  <c r="U16" i="22"/>
  <c r="T16" i="22"/>
  <c r="Q16" i="22"/>
  <c r="P16" i="22"/>
  <c r="R16" i="22" s="1"/>
  <c r="S16" i="22" s="1"/>
  <c r="AC15" i="22"/>
  <c r="AA15" i="22"/>
  <c r="Y15" i="22"/>
  <c r="Y20" i="22" s="1"/>
  <c r="W15" i="22"/>
  <c r="V15" i="22"/>
  <c r="AB15" i="22" s="1"/>
  <c r="AB20" i="22" s="1"/>
  <c r="U15" i="22"/>
  <c r="T15" i="22"/>
  <c r="Q15" i="22"/>
  <c r="P15" i="22"/>
  <c r="R15" i="22" s="1"/>
  <c r="S15" i="22" s="1"/>
  <c r="U14" i="22"/>
  <c r="T14" i="22"/>
  <c r="Q14" i="22"/>
  <c r="P14" i="22"/>
  <c r="R14" i="22" s="1"/>
  <c r="S14" i="22" s="1"/>
  <c r="U13" i="22"/>
  <c r="T13" i="22"/>
  <c r="Q13" i="22"/>
  <c r="P13" i="22"/>
  <c r="R13" i="22" s="1"/>
  <c r="S13" i="22" s="1"/>
  <c r="U12" i="22"/>
  <c r="T12" i="22"/>
  <c r="Q12" i="22"/>
  <c r="P12" i="22"/>
  <c r="R12" i="22" s="1"/>
  <c r="S12" i="22" s="1"/>
  <c r="U11" i="22"/>
  <c r="T11" i="22"/>
  <c r="Q11" i="22"/>
  <c r="P11" i="22"/>
  <c r="R11" i="22" s="1"/>
  <c r="S11" i="22" s="1"/>
  <c r="U10" i="22"/>
  <c r="T10" i="22"/>
  <c r="Q10" i="22"/>
  <c r="P10" i="22"/>
  <c r="R10" i="22" s="1"/>
  <c r="S10" i="22" s="1"/>
  <c r="U9" i="22"/>
  <c r="T9" i="22"/>
  <c r="Q9" i="22"/>
  <c r="P9" i="22"/>
  <c r="R9" i="22" s="1"/>
  <c r="S9" i="22" s="1"/>
  <c r="U8" i="22"/>
  <c r="T8" i="22"/>
  <c r="Q8" i="22"/>
  <c r="Q20" i="22" s="1"/>
  <c r="P8" i="22"/>
  <c r="R8" i="22" s="1"/>
  <c r="R35" i="21"/>
  <c r="Q35" i="21"/>
  <c r="P35" i="21"/>
  <c r="O20" i="21"/>
  <c r="N20" i="21"/>
  <c r="U27" i="21" s="1"/>
  <c r="U28" i="21" s="1"/>
  <c r="M20" i="21"/>
  <c r="L20" i="21"/>
  <c r="K20" i="21"/>
  <c r="J20" i="21"/>
  <c r="I20" i="21"/>
  <c r="H20" i="21"/>
  <c r="G20" i="21"/>
  <c r="F20" i="21"/>
  <c r="E20" i="21"/>
  <c r="D20" i="21"/>
  <c r="T20" i="21" s="1"/>
  <c r="C20" i="21"/>
  <c r="U20" i="21" s="1"/>
  <c r="V19" i="21"/>
  <c r="AB19" i="21" s="1"/>
  <c r="T19" i="21"/>
  <c r="U19" i="21" s="1"/>
  <c r="Q19" i="21"/>
  <c r="P19" i="21"/>
  <c r="R19" i="21" s="1"/>
  <c r="S19" i="21" s="1"/>
  <c r="AB18" i="21"/>
  <c r="Z18" i="21"/>
  <c r="W18" i="21"/>
  <c r="V18" i="21"/>
  <c r="AC18" i="21" s="1"/>
  <c r="U18" i="21"/>
  <c r="T18" i="21"/>
  <c r="Q18" i="21"/>
  <c r="P18" i="21"/>
  <c r="R18" i="21" s="1"/>
  <c r="S18" i="21" s="1"/>
  <c r="V17" i="21"/>
  <c r="AB17" i="21" s="1"/>
  <c r="T17" i="21"/>
  <c r="U17" i="21" s="1"/>
  <c r="Q17" i="21"/>
  <c r="P17" i="21"/>
  <c r="P20" i="21" s="1"/>
  <c r="AB16" i="21"/>
  <c r="Z16" i="21"/>
  <c r="W16" i="21"/>
  <c r="V16" i="21"/>
  <c r="AC16" i="21" s="1"/>
  <c r="U16" i="21"/>
  <c r="T16" i="21"/>
  <c r="Q16" i="21"/>
  <c r="P16" i="21"/>
  <c r="R16" i="21" s="1"/>
  <c r="S16" i="21" s="1"/>
  <c r="AC15" i="21"/>
  <c r="AA15" i="21"/>
  <c r="Y15" i="21"/>
  <c r="Y20" i="21" s="1"/>
  <c r="W15" i="21"/>
  <c r="V15" i="21"/>
  <c r="AB15" i="21" s="1"/>
  <c r="AB20" i="21" s="1"/>
  <c r="U15" i="21"/>
  <c r="T15" i="21"/>
  <c r="Q15" i="21"/>
  <c r="P15" i="21"/>
  <c r="R15" i="21" s="1"/>
  <c r="S15" i="21" s="1"/>
  <c r="U14" i="21"/>
  <c r="T14" i="21"/>
  <c r="Q14" i="21"/>
  <c r="P14" i="21"/>
  <c r="R14" i="21" s="1"/>
  <c r="S14" i="21" s="1"/>
  <c r="U13" i="21"/>
  <c r="T13" i="21"/>
  <c r="Q13" i="21"/>
  <c r="P13" i="21"/>
  <c r="R13" i="21" s="1"/>
  <c r="S13" i="21" s="1"/>
  <c r="U12" i="21"/>
  <c r="T12" i="21"/>
  <c r="Q12" i="21"/>
  <c r="P12" i="21"/>
  <c r="R12" i="21" s="1"/>
  <c r="S12" i="21" s="1"/>
  <c r="U11" i="21"/>
  <c r="T11" i="21"/>
  <c r="Q11" i="21"/>
  <c r="P11" i="21"/>
  <c r="R11" i="21" s="1"/>
  <c r="S11" i="21" s="1"/>
  <c r="U10" i="21"/>
  <c r="T10" i="21"/>
  <c r="Q10" i="21"/>
  <c r="P10" i="21"/>
  <c r="R10" i="21" s="1"/>
  <c r="S10" i="21" s="1"/>
  <c r="U9" i="21"/>
  <c r="T9" i="21"/>
  <c r="Q9" i="21"/>
  <c r="P9" i="21"/>
  <c r="R9" i="21" s="1"/>
  <c r="S9" i="21" s="1"/>
  <c r="U8" i="21"/>
  <c r="T8" i="21"/>
  <c r="Q8" i="21"/>
  <c r="Q20" i="21" s="1"/>
  <c r="P8" i="21"/>
  <c r="R8" i="21" s="1"/>
  <c r="R35" i="20"/>
  <c r="Q35" i="20"/>
  <c r="P35" i="20"/>
  <c r="O20" i="20"/>
  <c r="N20" i="20"/>
  <c r="U27" i="20" s="1"/>
  <c r="U28" i="20" s="1"/>
  <c r="M20" i="20"/>
  <c r="L20" i="20"/>
  <c r="K20" i="20"/>
  <c r="J20" i="20"/>
  <c r="I20" i="20"/>
  <c r="H20" i="20"/>
  <c r="G20" i="20"/>
  <c r="F20" i="20"/>
  <c r="E20" i="20"/>
  <c r="D20" i="20"/>
  <c r="T20" i="20" s="1"/>
  <c r="C20" i="20"/>
  <c r="V19" i="20"/>
  <c r="AB19" i="20" s="1"/>
  <c r="T19" i="20"/>
  <c r="U19" i="20" s="1"/>
  <c r="Q19" i="20"/>
  <c r="P19" i="20"/>
  <c r="R19" i="20" s="1"/>
  <c r="S19" i="20" s="1"/>
  <c r="AB18" i="20"/>
  <c r="Z18" i="20"/>
  <c r="W18" i="20"/>
  <c r="V18" i="20"/>
  <c r="AC18" i="20" s="1"/>
  <c r="U18" i="20"/>
  <c r="T18" i="20"/>
  <c r="Q18" i="20"/>
  <c r="P18" i="20"/>
  <c r="R18" i="20" s="1"/>
  <c r="S18" i="20" s="1"/>
  <c r="V17" i="20"/>
  <c r="AB17" i="20" s="1"/>
  <c r="T17" i="20"/>
  <c r="U17" i="20" s="1"/>
  <c r="Q17" i="20"/>
  <c r="P17" i="20"/>
  <c r="P20" i="20" s="1"/>
  <c r="AB16" i="20"/>
  <c r="Z16" i="20"/>
  <c r="W16" i="20"/>
  <c r="V16" i="20"/>
  <c r="AC16" i="20" s="1"/>
  <c r="U16" i="20"/>
  <c r="T16" i="20"/>
  <c r="Q16" i="20"/>
  <c r="P16" i="20"/>
  <c r="R16" i="20" s="1"/>
  <c r="S16" i="20" s="1"/>
  <c r="AC15" i="20"/>
  <c r="AA15" i="20"/>
  <c r="Y15" i="20"/>
  <c r="Y20" i="20" s="1"/>
  <c r="W15" i="20"/>
  <c r="V15" i="20"/>
  <c r="AB15" i="20" s="1"/>
  <c r="AB20" i="20" s="1"/>
  <c r="U15" i="20"/>
  <c r="T15" i="20"/>
  <c r="Q15" i="20"/>
  <c r="P15" i="20"/>
  <c r="R15" i="20" s="1"/>
  <c r="S15" i="20" s="1"/>
  <c r="U14" i="20"/>
  <c r="T14" i="20"/>
  <c r="Q14" i="20"/>
  <c r="P14" i="20"/>
  <c r="R14" i="20" s="1"/>
  <c r="S14" i="20" s="1"/>
  <c r="U13" i="20"/>
  <c r="T13" i="20"/>
  <c r="Q13" i="20"/>
  <c r="P13" i="20"/>
  <c r="R13" i="20" s="1"/>
  <c r="S13" i="20" s="1"/>
  <c r="U12" i="20"/>
  <c r="T12" i="20"/>
  <c r="Q12" i="20"/>
  <c r="P12" i="20"/>
  <c r="R12" i="20" s="1"/>
  <c r="S12" i="20" s="1"/>
  <c r="U11" i="20"/>
  <c r="T11" i="20"/>
  <c r="Q11" i="20"/>
  <c r="P11" i="20"/>
  <c r="R11" i="20" s="1"/>
  <c r="S11" i="20" s="1"/>
  <c r="U10" i="20"/>
  <c r="T10" i="20"/>
  <c r="Q10" i="20"/>
  <c r="P10" i="20"/>
  <c r="R10" i="20" s="1"/>
  <c r="S10" i="20" s="1"/>
  <c r="U9" i="20"/>
  <c r="T9" i="20"/>
  <c r="Q9" i="20"/>
  <c r="P9" i="20"/>
  <c r="R9" i="20" s="1"/>
  <c r="S9" i="20" s="1"/>
  <c r="U8" i="20"/>
  <c r="T8" i="20"/>
  <c r="Q8" i="20"/>
  <c r="Q20" i="20" s="1"/>
  <c r="P8" i="20"/>
  <c r="R8" i="20" s="1"/>
  <c r="Z20" i="23" l="1"/>
  <c r="X20" i="23"/>
  <c r="R20" i="23"/>
  <c r="S20" i="23" s="1"/>
  <c r="S8" i="22"/>
  <c r="U20" i="22"/>
  <c r="R17" i="22"/>
  <c r="S17" i="22" s="1"/>
  <c r="X17" i="22"/>
  <c r="AA17" i="22"/>
  <c r="AA20" i="22" s="1"/>
  <c r="AC17" i="22"/>
  <c r="X19" i="22"/>
  <c r="AA19" i="22"/>
  <c r="AC19" i="22"/>
  <c r="AC20" i="22" s="1"/>
  <c r="V20" i="22"/>
  <c r="X15" i="22"/>
  <c r="Z15" i="22"/>
  <c r="X16" i="22"/>
  <c r="AA16" i="22"/>
  <c r="W17" i="22"/>
  <c r="W20" i="22" s="1"/>
  <c r="Z17" i="22"/>
  <c r="X18" i="22"/>
  <c r="AA18" i="22"/>
  <c r="W19" i="22"/>
  <c r="Z19" i="22"/>
  <c r="W20" i="21"/>
  <c r="R20" i="21"/>
  <c r="S20" i="21" s="1"/>
  <c r="S8" i="21"/>
  <c r="R17" i="21"/>
  <c r="S17" i="21" s="1"/>
  <c r="X17" i="21"/>
  <c r="AA17" i="21"/>
  <c r="AC17" i="21"/>
  <c r="AC20" i="21" s="1"/>
  <c r="X19" i="21"/>
  <c r="AA19" i="21"/>
  <c r="AC19" i="21"/>
  <c r="V20" i="21"/>
  <c r="X15" i="21"/>
  <c r="Z15" i="21"/>
  <c r="X16" i="21"/>
  <c r="AA16" i="21"/>
  <c r="AA20" i="21" s="1"/>
  <c r="W17" i="21"/>
  <c r="Z17" i="21"/>
  <c r="X18" i="21"/>
  <c r="AA18" i="21"/>
  <c r="W19" i="21"/>
  <c r="Z19" i="21"/>
  <c r="S8" i="20"/>
  <c r="U20" i="20"/>
  <c r="R17" i="20"/>
  <c r="S17" i="20" s="1"/>
  <c r="X17" i="20"/>
  <c r="AA17" i="20"/>
  <c r="AC17" i="20"/>
  <c r="AC20" i="20" s="1"/>
  <c r="X19" i="20"/>
  <c r="AA19" i="20"/>
  <c r="AC19" i="20"/>
  <c r="V20" i="20"/>
  <c r="X15" i="20"/>
  <c r="Z15" i="20"/>
  <c r="X16" i="20"/>
  <c r="AA16" i="20"/>
  <c r="AA20" i="20" s="1"/>
  <c r="W17" i="20"/>
  <c r="W20" i="20" s="1"/>
  <c r="Z17" i="20"/>
  <c r="X18" i="20"/>
  <c r="AA18" i="20"/>
  <c r="W19" i="20"/>
  <c r="Z19" i="20"/>
  <c r="R35" i="19"/>
  <c r="Q35" i="19"/>
  <c r="P35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V19" i="19" s="1"/>
  <c r="T19" i="19"/>
  <c r="U19" i="19" s="1"/>
  <c r="Q19" i="19"/>
  <c r="P19" i="19"/>
  <c r="V18" i="19"/>
  <c r="AB18" i="19" s="1"/>
  <c r="T18" i="19"/>
  <c r="U18" i="19" s="1"/>
  <c r="Q18" i="19"/>
  <c r="P18" i="19"/>
  <c r="T17" i="19"/>
  <c r="U17" i="19" s="1"/>
  <c r="Q17" i="19"/>
  <c r="P17" i="19"/>
  <c r="T16" i="19"/>
  <c r="U16" i="19" s="1"/>
  <c r="Q16" i="19"/>
  <c r="P16" i="19"/>
  <c r="T15" i="19"/>
  <c r="U15" i="19" s="1"/>
  <c r="Q15" i="19"/>
  <c r="P15" i="19"/>
  <c r="T14" i="19"/>
  <c r="U14" i="19" s="1"/>
  <c r="Q14" i="19"/>
  <c r="P14" i="19"/>
  <c r="T13" i="19"/>
  <c r="U13" i="19" s="1"/>
  <c r="Q13" i="19"/>
  <c r="P13" i="19"/>
  <c r="R13" i="19" s="1"/>
  <c r="S13" i="19" s="1"/>
  <c r="T12" i="19"/>
  <c r="U12" i="19" s="1"/>
  <c r="Q12" i="19"/>
  <c r="P12" i="19"/>
  <c r="T11" i="19"/>
  <c r="U11" i="19" s="1"/>
  <c r="Q11" i="19"/>
  <c r="P11" i="19"/>
  <c r="R11" i="19" s="1"/>
  <c r="S11" i="19" s="1"/>
  <c r="T10" i="19"/>
  <c r="U10" i="19" s="1"/>
  <c r="Q10" i="19"/>
  <c r="P10" i="19"/>
  <c r="T9" i="19"/>
  <c r="U9" i="19" s="1"/>
  <c r="Q9" i="19"/>
  <c r="P9" i="19"/>
  <c r="T8" i="19"/>
  <c r="U8" i="19" s="1"/>
  <c r="Q8" i="19"/>
  <c r="P8" i="19"/>
  <c r="R35" i="18"/>
  <c r="Q35" i="18"/>
  <c r="P35" i="18"/>
  <c r="O20" i="18"/>
  <c r="U27" i="18" s="1"/>
  <c r="N20" i="18"/>
  <c r="M20" i="18"/>
  <c r="L20" i="18"/>
  <c r="K20" i="18"/>
  <c r="J20" i="18"/>
  <c r="I20" i="18"/>
  <c r="H20" i="18"/>
  <c r="G20" i="18"/>
  <c r="F20" i="18"/>
  <c r="E20" i="18"/>
  <c r="D20" i="18"/>
  <c r="C20" i="18"/>
  <c r="V19" i="18" s="1"/>
  <c r="T19" i="18"/>
  <c r="U19" i="18" s="1"/>
  <c r="Q19" i="18"/>
  <c r="P19" i="18"/>
  <c r="T18" i="18"/>
  <c r="U18" i="18" s="1"/>
  <c r="Q18" i="18"/>
  <c r="P18" i="18"/>
  <c r="R18" i="18" s="1"/>
  <c r="S18" i="18" s="1"/>
  <c r="T17" i="18"/>
  <c r="U17" i="18" s="1"/>
  <c r="Q17" i="18"/>
  <c r="P17" i="18"/>
  <c r="T16" i="18"/>
  <c r="U16" i="18" s="1"/>
  <c r="Q16" i="18"/>
  <c r="P16" i="18"/>
  <c r="R16" i="18" s="1"/>
  <c r="S16" i="18" s="1"/>
  <c r="T15" i="18"/>
  <c r="U15" i="18" s="1"/>
  <c r="Q15" i="18"/>
  <c r="P15" i="18"/>
  <c r="T14" i="18"/>
  <c r="U14" i="18" s="1"/>
  <c r="Q14" i="18"/>
  <c r="P14" i="18"/>
  <c r="T13" i="18"/>
  <c r="U13" i="18" s="1"/>
  <c r="Q13" i="18"/>
  <c r="P13" i="18"/>
  <c r="T12" i="18"/>
  <c r="U12" i="18" s="1"/>
  <c r="Q12" i="18"/>
  <c r="P12" i="18"/>
  <c r="T11" i="18"/>
  <c r="U11" i="18" s="1"/>
  <c r="Q11" i="18"/>
  <c r="P11" i="18"/>
  <c r="T10" i="18"/>
  <c r="U10" i="18" s="1"/>
  <c r="Q10" i="18"/>
  <c r="P10" i="18"/>
  <c r="T9" i="18"/>
  <c r="U9" i="18" s="1"/>
  <c r="Q9" i="18"/>
  <c r="P9" i="18"/>
  <c r="T8" i="18"/>
  <c r="U8" i="18" s="1"/>
  <c r="Q8" i="18"/>
  <c r="P8" i="18"/>
  <c r="R35" i="17"/>
  <c r="Q35" i="17"/>
  <c r="P35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V19" i="17" s="1"/>
  <c r="AB19" i="17" s="1"/>
  <c r="T19" i="17"/>
  <c r="U19" i="17" s="1"/>
  <c r="Q19" i="17"/>
  <c r="P19" i="17"/>
  <c r="T18" i="17"/>
  <c r="U18" i="17" s="1"/>
  <c r="Q18" i="17"/>
  <c r="P18" i="17"/>
  <c r="T17" i="17"/>
  <c r="U17" i="17" s="1"/>
  <c r="Q17" i="17"/>
  <c r="P17" i="17"/>
  <c r="T16" i="17"/>
  <c r="U16" i="17" s="1"/>
  <c r="Q16" i="17"/>
  <c r="P16" i="17"/>
  <c r="V15" i="17"/>
  <c r="AB15" i="17" s="1"/>
  <c r="T15" i="17"/>
  <c r="U15" i="17" s="1"/>
  <c r="Q15" i="17"/>
  <c r="P15" i="17"/>
  <c r="R15" i="17" s="1"/>
  <c r="S15" i="17" s="1"/>
  <c r="T14" i="17"/>
  <c r="U14" i="17" s="1"/>
  <c r="Q14" i="17"/>
  <c r="P14" i="17"/>
  <c r="T13" i="17"/>
  <c r="U13" i="17" s="1"/>
  <c r="Q13" i="17"/>
  <c r="P13" i="17"/>
  <c r="T12" i="17"/>
  <c r="U12" i="17" s="1"/>
  <c r="Q12" i="17"/>
  <c r="P12" i="17"/>
  <c r="T11" i="17"/>
  <c r="U11" i="17" s="1"/>
  <c r="Q11" i="17"/>
  <c r="P11" i="17"/>
  <c r="R11" i="17" s="1"/>
  <c r="S11" i="17" s="1"/>
  <c r="T10" i="17"/>
  <c r="U10" i="17" s="1"/>
  <c r="Q10" i="17"/>
  <c r="P10" i="17"/>
  <c r="T9" i="17"/>
  <c r="U9" i="17" s="1"/>
  <c r="Q9" i="17"/>
  <c r="P9" i="17"/>
  <c r="R9" i="17" s="1"/>
  <c r="S9" i="17" s="1"/>
  <c r="T8" i="17"/>
  <c r="U8" i="17" s="1"/>
  <c r="Q8" i="17"/>
  <c r="P8" i="17"/>
  <c r="R35" i="16"/>
  <c r="Q35" i="16"/>
  <c r="P35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V19" i="16" s="1"/>
  <c r="T19" i="16"/>
  <c r="U19" i="16" s="1"/>
  <c r="Q19" i="16"/>
  <c r="P19" i="16"/>
  <c r="T18" i="16"/>
  <c r="U18" i="16" s="1"/>
  <c r="Q18" i="16"/>
  <c r="P18" i="16"/>
  <c r="R18" i="16" s="1"/>
  <c r="S18" i="16" s="1"/>
  <c r="T17" i="16"/>
  <c r="U17" i="16" s="1"/>
  <c r="Q17" i="16"/>
  <c r="P17" i="16"/>
  <c r="T16" i="16"/>
  <c r="U16" i="16" s="1"/>
  <c r="Q16" i="16"/>
  <c r="P16" i="16"/>
  <c r="T15" i="16"/>
  <c r="U15" i="16" s="1"/>
  <c r="Q15" i="16"/>
  <c r="P15" i="16"/>
  <c r="T14" i="16"/>
  <c r="U14" i="16" s="1"/>
  <c r="Q14" i="16"/>
  <c r="P14" i="16"/>
  <c r="T13" i="16"/>
  <c r="U13" i="16" s="1"/>
  <c r="Q13" i="16"/>
  <c r="P13" i="16"/>
  <c r="T12" i="16"/>
  <c r="U12" i="16" s="1"/>
  <c r="Q12" i="16"/>
  <c r="P12" i="16"/>
  <c r="T11" i="16"/>
  <c r="U11" i="16" s="1"/>
  <c r="Q11" i="16"/>
  <c r="P11" i="16"/>
  <c r="T10" i="16"/>
  <c r="U10" i="16" s="1"/>
  <c r="Q10" i="16"/>
  <c r="P10" i="16"/>
  <c r="T9" i="16"/>
  <c r="U9" i="16" s="1"/>
  <c r="Q9" i="16"/>
  <c r="P9" i="16"/>
  <c r="T8" i="16"/>
  <c r="U8" i="16" s="1"/>
  <c r="Q8" i="16"/>
  <c r="P8" i="16"/>
  <c r="R35" i="15"/>
  <c r="Q35" i="15"/>
  <c r="P35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V18" i="15" s="1"/>
  <c r="T19" i="15"/>
  <c r="U19" i="15" s="1"/>
  <c r="Q19" i="15"/>
  <c r="P19" i="15"/>
  <c r="R19" i="15" s="1"/>
  <c r="S19" i="15" s="1"/>
  <c r="T18" i="15"/>
  <c r="U18" i="15" s="1"/>
  <c r="Q18" i="15"/>
  <c r="P18" i="15"/>
  <c r="T17" i="15"/>
  <c r="U17" i="15" s="1"/>
  <c r="Q17" i="15"/>
  <c r="P17" i="15"/>
  <c r="T16" i="15"/>
  <c r="U16" i="15" s="1"/>
  <c r="Q16" i="15"/>
  <c r="P16" i="15"/>
  <c r="T15" i="15"/>
  <c r="U15" i="15" s="1"/>
  <c r="Q15" i="15"/>
  <c r="P15" i="15"/>
  <c r="T14" i="15"/>
  <c r="U14" i="15" s="1"/>
  <c r="Q14" i="15"/>
  <c r="P14" i="15"/>
  <c r="T13" i="15"/>
  <c r="U13" i="15" s="1"/>
  <c r="Q13" i="15"/>
  <c r="P13" i="15"/>
  <c r="T12" i="15"/>
  <c r="U12" i="15" s="1"/>
  <c r="Q12" i="15"/>
  <c r="P12" i="15"/>
  <c r="T11" i="15"/>
  <c r="U11" i="15" s="1"/>
  <c r="Q11" i="15"/>
  <c r="P11" i="15"/>
  <c r="T10" i="15"/>
  <c r="U10" i="15" s="1"/>
  <c r="Q10" i="15"/>
  <c r="P10" i="15"/>
  <c r="T9" i="15"/>
  <c r="U9" i="15" s="1"/>
  <c r="Q9" i="15"/>
  <c r="P9" i="15"/>
  <c r="T8" i="15"/>
  <c r="U8" i="15" s="1"/>
  <c r="Q8" i="15"/>
  <c r="P8" i="15"/>
  <c r="R35" i="14"/>
  <c r="Q35" i="14"/>
  <c r="P35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V19" i="14" s="1"/>
  <c r="T19" i="14"/>
  <c r="U19" i="14" s="1"/>
  <c r="Q19" i="14"/>
  <c r="P19" i="14"/>
  <c r="V18" i="14"/>
  <c r="AB18" i="14" s="1"/>
  <c r="T18" i="14"/>
  <c r="U18" i="14" s="1"/>
  <c r="Q18" i="14"/>
  <c r="P18" i="14"/>
  <c r="T17" i="14"/>
  <c r="U17" i="14" s="1"/>
  <c r="Q17" i="14"/>
  <c r="P17" i="14"/>
  <c r="T16" i="14"/>
  <c r="U16" i="14" s="1"/>
  <c r="Q16" i="14"/>
  <c r="P16" i="14"/>
  <c r="T15" i="14"/>
  <c r="U15" i="14" s="1"/>
  <c r="Q15" i="14"/>
  <c r="P15" i="14"/>
  <c r="T14" i="14"/>
  <c r="U14" i="14" s="1"/>
  <c r="Q14" i="14"/>
  <c r="P14" i="14"/>
  <c r="T13" i="14"/>
  <c r="U13" i="14" s="1"/>
  <c r="Q13" i="14"/>
  <c r="P13" i="14"/>
  <c r="T12" i="14"/>
  <c r="U12" i="14" s="1"/>
  <c r="Q12" i="14"/>
  <c r="P12" i="14"/>
  <c r="T11" i="14"/>
  <c r="U11" i="14" s="1"/>
  <c r="Q11" i="14"/>
  <c r="P11" i="14"/>
  <c r="T10" i="14"/>
  <c r="U10" i="14" s="1"/>
  <c r="Q10" i="14"/>
  <c r="P10" i="14"/>
  <c r="T9" i="14"/>
  <c r="U9" i="14" s="1"/>
  <c r="Q9" i="14"/>
  <c r="P9" i="14"/>
  <c r="T8" i="14"/>
  <c r="U8" i="14" s="1"/>
  <c r="Q8" i="14"/>
  <c r="P8" i="14"/>
  <c r="R35" i="13"/>
  <c r="Q35" i="13"/>
  <c r="P35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V19" i="13" s="1"/>
  <c r="T19" i="13"/>
  <c r="U19" i="13" s="1"/>
  <c r="Q19" i="13"/>
  <c r="P19" i="13"/>
  <c r="T18" i="13"/>
  <c r="U18" i="13" s="1"/>
  <c r="Q18" i="13"/>
  <c r="P18" i="13"/>
  <c r="T17" i="13"/>
  <c r="U17" i="13" s="1"/>
  <c r="Q17" i="13"/>
  <c r="P17" i="13"/>
  <c r="T16" i="13"/>
  <c r="U16" i="13" s="1"/>
  <c r="Q16" i="13"/>
  <c r="P16" i="13"/>
  <c r="T15" i="13"/>
  <c r="U15" i="13" s="1"/>
  <c r="Q15" i="13"/>
  <c r="P15" i="13"/>
  <c r="T14" i="13"/>
  <c r="U14" i="13" s="1"/>
  <c r="Q14" i="13"/>
  <c r="P14" i="13"/>
  <c r="T13" i="13"/>
  <c r="U13" i="13" s="1"/>
  <c r="Q13" i="13"/>
  <c r="P13" i="13"/>
  <c r="T12" i="13"/>
  <c r="U12" i="13" s="1"/>
  <c r="Q12" i="13"/>
  <c r="P12" i="13"/>
  <c r="T11" i="13"/>
  <c r="U11" i="13" s="1"/>
  <c r="Q11" i="13"/>
  <c r="P11" i="13"/>
  <c r="T10" i="13"/>
  <c r="U10" i="13" s="1"/>
  <c r="Q10" i="13"/>
  <c r="P10" i="13"/>
  <c r="T9" i="13"/>
  <c r="U9" i="13" s="1"/>
  <c r="Q9" i="13"/>
  <c r="P9" i="13"/>
  <c r="T8" i="13"/>
  <c r="U8" i="13" s="1"/>
  <c r="Q8" i="13"/>
  <c r="P8" i="13"/>
  <c r="R35" i="12"/>
  <c r="Q35" i="12"/>
  <c r="P35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V19" i="12" s="1"/>
  <c r="AB19" i="12" s="1"/>
  <c r="T19" i="12"/>
  <c r="U19" i="12" s="1"/>
  <c r="Q19" i="12"/>
  <c r="P19" i="12"/>
  <c r="V18" i="12"/>
  <c r="AC18" i="12" s="1"/>
  <c r="T18" i="12"/>
  <c r="U18" i="12" s="1"/>
  <c r="Q18" i="12"/>
  <c r="P18" i="12"/>
  <c r="T17" i="12"/>
  <c r="U17" i="12" s="1"/>
  <c r="Q17" i="12"/>
  <c r="P17" i="12"/>
  <c r="V16" i="12"/>
  <c r="AC16" i="12" s="1"/>
  <c r="T16" i="12"/>
  <c r="U16" i="12" s="1"/>
  <c r="Q16" i="12"/>
  <c r="P16" i="12"/>
  <c r="T15" i="12"/>
  <c r="U15" i="12" s="1"/>
  <c r="Q15" i="12"/>
  <c r="P15" i="12"/>
  <c r="T14" i="12"/>
  <c r="U14" i="12" s="1"/>
  <c r="Q14" i="12"/>
  <c r="P14" i="12"/>
  <c r="T13" i="12"/>
  <c r="U13" i="12" s="1"/>
  <c r="Q13" i="12"/>
  <c r="P13" i="12"/>
  <c r="T12" i="12"/>
  <c r="U12" i="12" s="1"/>
  <c r="Q12" i="12"/>
  <c r="P12" i="12"/>
  <c r="T11" i="12"/>
  <c r="U11" i="12" s="1"/>
  <c r="Q11" i="12"/>
  <c r="P11" i="12"/>
  <c r="T10" i="12"/>
  <c r="U10" i="12" s="1"/>
  <c r="Q10" i="12"/>
  <c r="P10" i="12"/>
  <c r="T9" i="12"/>
  <c r="U9" i="12" s="1"/>
  <c r="Q9" i="12"/>
  <c r="P9" i="12"/>
  <c r="T8" i="12"/>
  <c r="U8" i="12" s="1"/>
  <c r="Q8" i="12"/>
  <c r="P8" i="12"/>
  <c r="X20" i="22" l="1"/>
  <c r="R20" i="22"/>
  <c r="S20" i="22" s="1"/>
  <c r="Z20" i="22"/>
  <c r="Z20" i="21"/>
  <c r="X20" i="21"/>
  <c r="Z20" i="20"/>
  <c r="X20" i="20"/>
  <c r="R20" i="20"/>
  <c r="S20" i="20" s="1"/>
  <c r="U27" i="19"/>
  <c r="U28" i="19" s="1"/>
  <c r="R9" i="19"/>
  <c r="S9" i="19" s="1"/>
  <c r="R17" i="19"/>
  <c r="S17" i="19" s="1"/>
  <c r="V15" i="19"/>
  <c r="X15" i="19" s="1"/>
  <c r="V16" i="19"/>
  <c r="AB16" i="19" s="1"/>
  <c r="R16" i="19"/>
  <c r="S16" i="19" s="1"/>
  <c r="R15" i="19"/>
  <c r="S15" i="19" s="1"/>
  <c r="R18" i="19"/>
  <c r="S18" i="19" s="1"/>
  <c r="R19" i="19"/>
  <c r="S19" i="19" s="1"/>
  <c r="P20" i="19"/>
  <c r="R10" i="19"/>
  <c r="S10" i="19" s="1"/>
  <c r="R12" i="19"/>
  <c r="S12" i="19" s="1"/>
  <c r="R14" i="19"/>
  <c r="S14" i="19" s="1"/>
  <c r="Q20" i="19"/>
  <c r="T20" i="19"/>
  <c r="U20" i="19" s="1"/>
  <c r="AC19" i="19"/>
  <c r="AA19" i="19"/>
  <c r="X19" i="19"/>
  <c r="AB19" i="19"/>
  <c r="Z19" i="19"/>
  <c r="W19" i="19"/>
  <c r="R8" i="19"/>
  <c r="Z15" i="19"/>
  <c r="X16" i="19"/>
  <c r="AA16" i="19"/>
  <c r="AC16" i="19"/>
  <c r="X18" i="19"/>
  <c r="AA18" i="19"/>
  <c r="AC18" i="19"/>
  <c r="W15" i="19"/>
  <c r="AA15" i="19"/>
  <c r="W16" i="19"/>
  <c r="Z16" i="19"/>
  <c r="V17" i="19"/>
  <c r="W18" i="19"/>
  <c r="Z18" i="19"/>
  <c r="R9" i="18"/>
  <c r="S9" i="18" s="1"/>
  <c r="R11" i="18"/>
  <c r="S11" i="18" s="1"/>
  <c r="R13" i="18"/>
  <c r="S13" i="18" s="1"/>
  <c r="R15" i="18"/>
  <c r="S15" i="18" s="1"/>
  <c r="R17" i="18"/>
  <c r="S17" i="18" s="1"/>
  <c r="R19" i="18"/>
  <c r="S19" i="18" s="1"/>
  <c r="U28" i="18"/>
  <c r="P20" i="18"/>
  <c r="R10" i="18"/>
  <c r="S10" i="18" s="1"/>
  <c r="R12" i="18"/>
  <c r="S12" i="18" s="1"/>
  <c r="R14" i="18"/>
  <c r="S14" i="18" s="1"/>
  <c r="V15" i="18"/>
  <c r="Z15" i="18" s="1"/>
  <c r="V16" i="18"/>
  <c r="AB16" i="18" s="1"/>
  <c r="Q20" i="18"/>
  <c r="V18" i="18"/>
  <c r="AB18" i="18" s="1"/>
  <c r="T20" i="18"/>
  <c r="U20" i="18" s="1"/>
  <c r="AC19" i="18"/>
  <c r="AA19" i="18"/>
  <c r="X19" i="18"/>
  <c r="AB19" i="18"/>
  <c r="Z19" i="18"/>
  <c r="W19" i="18"/>
  <c r="R8" i="18"/>
  <c r="S8" i="18" s="1"/>
  <c r="X15" i="18"/>
  <c r="X16" i="18"/>
  <c r="V17" i="18"/>
  <c r="U27" i="17"/>
  <c r="R13" i="17"/>
  <c r="S13" i="17" s="1"/>
  <c r="T20" i="17"/>
  <c r="U20" i="17" s="1"/>
  <c r="R8" i="17"/>
  <c r="S8" i="17" s="1"/>
  <c r="R10" i="17"/>
  <c r="S10" i="17" s="1"/>
  <c r="R12" i="17"/>
  <c r="S12" i="17" s="1"/>
  <c r="R14" i="17"/>
  <c r="S14" i="17" s="1"/>
  <c r="V16" i="17"/>
  <c r="AC16" i="17" s="1"/>
  <c r="V17" i="17"/>
  <c r="AB17" i="17" s="1"/>
  <c r="V18" i="17"/>
  <c r="AC18" i="17" s="1"/>
  <c r="U28" i="17"/>
  <c r="Y15" i="17"/>
  <c r="Y20" i="17" s="1"/>
  <c r="AC15" i="17"/>
  <c r="Q20" i="17"/>
  <c r="W15" i="17"/>
  <c r="AA15" i="17"/>
  <c r="R16" i="17"/>
  <c r="S16" i="17" s="1"/>
  <c r="Z16" i="17"/>
  <c r="P20" i="17"/>
  <c r="R18" i="17"/>
  <c r="S18" i="17" s="1"/>
  <c r="R19" i="17"/>
  <c r="S19" i="17" s="1"/>
  <c r="R17" i="17"/>
  <c r="S17" i="17" s="1"/>
  <c r="X17" i="17"/>
  <c r="X19" i="17"/>
  <c r="AA19" i="17"/>
  <c r="AC19" i="17"/>
  <c r="X15" i="17"/>
  <c r="Z15" i="17"/>
  <c r="X18" i="17"/>
  <c r="W19" i="17"/>
  <c r="Z19" i="17"/>
  <c r="U27" i="16"/>
  <c r="R16" i="16"/>
  <c r="S16" i="16" s="1"/>
  <c r="R9" i="16"/>
  <c r="S9" i="16" s="1"/>
  <c r="R11" i="16"/>
  <c r="S11" i="16" s="1"/>
  <c r="R13" i="16"/>
  <c r="S13" i="16" s="1"/>
  <c r="R15" i="16"/>
  <c r="S15" i="16" s="1"/>
  <c r="R17" i="16"/>
  <c r="S17" i="16" s="1"/>
  <c r="R19" i="16"/>
  <c r="S19" i="16" s="1"/>
  <c r="U28" i="16"/>
  <c r="P20" i="16"/>
  <c r="R10" i="16"/>
  <c r="S10" i="16" s="1"/>
  <c r="R12" i="16"/>
  <c r="S12" i="16" s="1"/>
  <c r="R14" i="16"/>
  <c r="S14" i="16" s="1"/>
  <c r="V15" i="16"/>
  <c r="Z15" i="16" s="1"/>
  <c r="V16" i="16"/>
  <c r="AB16" i="16" s="1"/>
  <c r="Q20" i="16"/>
  <c r="V18" i="16"/>
  <c r="AB18" i="16" s="1"/>
  <c r="T20" i="16"/>
  <c r="U20" i="16" s="1"/>
  <c r="AC19" i="16"/>
  <c r="AA19" i="16"/>
  <c r="X19" i="16"/>
  <c r="AB19" i="16"/>
  <c r="Z19" i="16"/>
  <c r="W19" i="16"/>
  <c r="R8" i="16"/>
  <c r="X15" i="16"/>
  <c r="X16" i="16"/>
  <c r="AA16" i="16"/>
  <c r="AC16" i="16"/>
  <c r="X18" i="16"/>
  <c r="AA18" i="16"/>
  <c r="AC18" i="16"/>
  <c r="W16" i="16"/>
  <c r="Z16" i="16"/>
  <c r="V17" i="16"/>
  <c r="W18" i="16"/>
  <c r="Z18" i="16"/>
  <c r="U27" i="15"/>
  <c r="U28" i="15" s="1"/>
  <c r="R16" i="15"/>
  <c r="S16" i="15" s="1"/>
  <c r="R11" i="15"/>
  <c r="S11" i="15" s="1"/>
  <c r="R8" i="15"/>
  <c r="R15" i="15"/>
  <c r="S15" i="15" s="1"/>
  <c r="R12" i="15"/>
  <c r="S12" i="15" s="1"/>
  <c r="Q20" i="15"/>
  <c r="P20" i="15"/>
  <c r="R10" i="15"/>
  <c r="S10" i="15" s="1"/>
  <c r="R13" i="15"/>
  <c r="S13" i="15" s="1"/>
  <c r="R14" i="15"/>
  <c r="S14" i="15" s="1"/>
  <c r="R17" i="15"/>
  <c r="S17" i="15" s="1"/>
  <c r="R18" i="15"/>
  <c r="S18" i="15" s="1"/>
  <c r="T20" i="15"/>
  <c r="U20" i="15" s="1"/>
  <c r="V15" i="15"/>
  <c r="AC15" i="15" s="1"/>
  <c r="V17" i="15"/>
  <c r="Z17" i="15" s="1"/>
  <c r="V19" i="15"/>
  <c r="AC19" i="15" s="1"/>
  <c r="AC18" i="15"/>
  <c r="AA18" i="15"/>
  <c r="X18" i="15"/>
  <c r="AB18" i="15"/>
  <c r="Z18" i="15"/>
  <c r="W18" i="15"/>
  <c r="Z15" i="15"/>
  <c r="Z19" i="15"/>
  <c r="W15" i="15"/>
  <c r="AA15" i="15"/>
  <c r="V16" i="15"/>
  <c r="R9" i="15"/>
  <c r="S9" i="15" s="1"/>
  <c r="S8" i="15"/>
  <c r="P20" i="14"/>
  <c r="R10" i="14"/>
  <c r="S10" i="14" s="1"/>
  <c r="R12" i="14"/>
  <c r="S12" i="14" s="1"/>
  <c r="R14" i="14"/>
  <c r="S14" i="14" s="1"/>
  <c r="V15" i="14"/>
  <c r="X15" i="14" s="1"/>
  <c r="V16" i="14"/>
  <c r="AB16" i="14" s="1"/>
  <c r="T20" i="14"/>
  <c r="U27" i="14"/>
  <c r="Q20" i="14"/>
  <c r="R9" i="14"/>
  <c r="S9" i="14" s="1"/>
  <c r="R11" i="14"/>
  <c r="S11" i="14" s="1"/>
  <c r="R13" i="14"/>
  <c r="S13" i="14" s="1"/>
  <c r="R15" i="14"/>
  <c r="S15" i="14" s="1"/>
  <c r="R16" i="14"/>
  <c r="S16" i="14" s="1"/>
  <c r="R17" i="14"/>
  <c r="S17" i="14" s="1"/>
  <c r="R18" i="14"/>
  <c r="S18" i="14" s="1"/>
  <c r="R19" i="14"/>
  <c r="S19" i="14" s="1"/>
  <c r="U28" i="14"/>
  <c r="AC19" i="14"/>
  <c r="AA19" i="14"/>
  <c r="X19" i="14"/>
  <c r="AB19" i="14"/>
  <c r="Z19" i="14"/>
  <c r="W19" i="14"/>
  <c r="R8" i="14"/>
  <c r="X18" i="14"/>
  <c r="AA18" i="14"/>
  <c r="AC18" i="14"/>
  <c r="U20" i="14"/>
  <c r="W15" i="14"/>
  <c r="V17" i="14"/>
  <c r="W18" i="14"/>
  <c r="Z18" i="14"/>
  <c r="T20" i="13"/>
  <c r="U20" i="13" s="1"/>
  <c r="P20" i="13"/>
  <c r="R10" i="13"/>
  <c r="S10" i="13" s="1"/>
  <c r="R12" i="13"/>
  <c r="S12" i="13" s="1"/>
  <c r="R14" i="13"/>
  <c r="S14" i="13" s="1"/>
  <c r="V15" i="13"/>
  <c r="X15" i="13" s="1"/>
  <c r="V16" i="13"/>
  <c r="AB16" i="13" s="1"/>
  <c r="V18" i="13"/>
  <c r="AB18" i="13" s="1"/>
  <c r="U27" i="13"/>
  <c r="Q20" i="13"/>
  <c r="R9" i="13"/>
  <c r="S9" i="13" s="1"/>
  <c r="R11" i="13"/>
  <c r="S11" i="13" s="1"/>
  <c r="R13" i="13"/>
  <c r="S13" i="13" s="1"/>
  <c r="R15" i="13"/>
  <c r="S15" i="13" s="1"/>
  <c r="R16" i="13"/>
  <c r="S16" i="13" s="1"/>
  <c r="R17" i="13"/>
  <c r="S17" i="13" s="1"/>
  <c r="R18" i="13"/>
  <c r="S18" i="13" s="1"/>
  <c r="R19" i="13"/>
  <c r="S19" i="13" s="1"/>
  <c r="U28" i="13"/>
  <c r="AC19" i="13"/>
  <c r="AA19" i="13"/>
  <c r="X19" i="13"/>
  <c r="AB19" i="13"/>
  <c r="Z19" i="13"/>
  <c r="W19" i="13"/>
  <c r="R8" i="13"/>
  <c r="AA18" i="13"/>
  <c r="Y15" i="13"/>
  <c r="Y20" i="13" s="1"/>
  <c r="V17" i="13"/>
  <c r="P20" i="12"/>
  <c r="Q20" i="12"/>
  <c r="R19" i="12"/>
  <c r="S19" i="12" s="1"/>
  <c r="T20" i="12"/>
  <c r="U20" i="12" s="1"/>
  <c r="U27" i="12"/>
  <c r="U28" i="12" s="1"/>
  <c r="R8" i="12"/>
  <c r="S8" i="12" s="1"/>
  <c r="R9" i="12"/>
  <c r="S9" i="12" s="1"/>
  <c r="R10" i="12"/>
  <c r="S10" i="12" s="1"/>
  <c r="R11" i="12"/>
  <c r="S11" i="12" s="1"/>
  <c r="R12" i="12"/>
  <c r="S12" i="12" s="1"/>
  <c r="R13" i="12"/>
  <c r="S13" i="12" s="1"/>
  <c r="R14" i="12"/>
  <c r="S14" i="12" s="1"/>
  <c r="R15" i="12"/>
  <c r="S15" i="12" s="1"/>
  <c r="R16" i="12"/>
  <c r="S16" i="12" s="1"/>
  <c r="R18" i="12"/>
  <c r="S18" i="12" s="1"/>
  <c r="Z16" i="12"/>
  <c r="Z18" i="12"/>
  <c r="V15" i="12"/>
  <c r="X15" i="12" s="1"/>
  <c r="W16" i="12"/>
  <c r="AB16" i="12"/>
  <c r="V17" i="12"/>
  <c r="AB17" i="12" s="1"/>
  <c r="W18" i="12"/>
  <c r="AB18" i="12"/>
  <c r="R17" i="12"/>
  <c r="S17" i="12" s="1"/>
  <c r="X19" i="12"/>
  <c r="AA19" i="12"/>
  <c r="AC19" i="12"/>
  <c r="X16" i="12"/>
  <c r="AA16" i="12"/>
  <c r="W17" i="12"/>
  <c r="X18" i="12"/>
  <c r="AA18" i="12"/>
  <c r="W19" i="12"/>
  <c r="Z19" i="12"/>
  <c r="R35" i="11"/>
  <c r="Q35" i="11"/>
  <c r="P35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V19" i="11" s="1"/>
  <c r="T19" i="11"/>
  <c r="U19" i="11" s="1"/>
  <c r="Q19" i="11"/>
  <c r="P19" i="11"/>
  <c r="T18" i="11"/>
  <c r="U18" i="11" s="1"/>
  <c r="Q18" i="11"/>
  <c r="P18" i="11"/>
  <c r="T17" i="11"/>
  <c r="U17" i="11" s="1"/>
  <c r="Q17" i="11"/>
  <c r="P17" i="11"/>
  <c r="T16" i="11"/>
  <c r="U16" i="11" s="1"/>
  <c r="Q16" i="11"/>
  <c r="P16" i="11"/>
  <c r="T15" i="11"/>
  <c r="U15" i="11" s="1"/>
  <c r="Q15" i="11"/>
  <c r="P15" i="11"/>
  <c r="T14" i="11"/>
  <c r="U14" i="11" s="1"/>
  <c r="Q14" i="11"/>
  <c r="P14" i="11"/>
  <c r="T13" i="11"/>
  <c r="U13" i="11" s="1"/>
  <c r="Q13" i="11"/>
  <c r="P13" i="11"/>
  <c r="T12" i="11"/>
  <c r="U12" i="11" s="1"/>
  <c r="Q12" i="11"/>
  <c r="P12" i="11"/>
  <c r="T11" i="11"/>
  <c r="U11" i="11" s="1"/>
  <c r="Q11" i="11"/>
  <c r="P11" i="11"/>
  <c r="T10" i="11"/>
  <c r="U10" i="11" s="1"/>
  <c r="Q10" i="11"/>
  <c r="P10" i="11"/>
  <c r="T9" i="11"/>
  <c r="U9" i="11" s="1"/>
  <c r="Q9" i="11"/>
  <c r="P9" i="11"/>
  <c r="T8" i="11"/>
  <c r="U8" i="11" s="1"/>
  <c r="Q8" i="11"/>
  <c r="P8" i="11"/>
  <c r="AC15" i="19" l="1"/>
  <c r="Y15" i="19"/>
  <c r="Y20" i="19" s="1"/>
  <c r="AB15" i="19"/>
  <c r="R20" i="19"/>
  <c r="S20" i="19" s="1"/>
  <c r="S8" i="19"/>
  <c r="AC17" i="19"/>
  <c r="AC20" i="19" s="1"/>
  <c r="AA17" i="19"/>
  <c r="AA20" i="19" s="1"/>
  <c r="X17" i="19"/>
  <c r="X20" i="19" s="1"/>
  <c r="AB17" i="19"/>
  <c r="Z17" i="19"/>
  <c r="Z20" i="19" s="1"/>
  <c r="W17" i="19"/>
  <c r="W20" i="19"/>
  <c r="V20" i="19"/>
  <c r="AA18" i="18"/>
  <c r="Z18" i="18"/>
  <c r="W16" i="18"/>
  <c r="AC16" i="18"/>
  <c r="W18" i="18"/>
  <c r="Z16" i="18"/>
  <c r="AC18" i="18"/>
  <c r="X18" i="18"/>
  <c r="AA16" i="18"/>
  <c r="W15" i="18"/>
  <c r="AA15" i="18"/>
  <c r="AB15" i="18"/>
  <c r="AC15" i="18"/>
  <c r="Y15" i="18"/>
  <c r="Y20" i="18" s="1"/>
  <c r="R20" i="18"/>
  <c r="S20" i="18" s="1"/>
  <c r="AC17" i="18"/>
  <c r="AA17" i="18"/>
  <c r="X17" i="18"/>
  <c r="AB17" i="18"/>
  <c r="Z17" i="18"/>
  <c r="W17" i="18"/>
  <c r="V20" i="18"/>
  <c r="AB18" i="17"/>
  <c r="X16" i="17"/>
  <c r="W18" i="17"/>
  <c r="Z17" i="17"/>
  <c r="AC17" i="17"/>
  <c r="W17" i="17"/>
  <c r="AA17" i="17"/>
  <c r="AA18" i="17"/>
  <c r="AA16" i="17"/>
  <c r="V20" i="17"/>
  <c r="AC20" i="17"/>
  <c r="Z18" i="17"/>
  <c r="AB16" i="17"/>
  <c r="AB20" i="17" s="1"/>
  <c r="W16" i="17"/>
  <c r="R20" i="17"/>
  <c r="S20" i="17" s="1"/>
  <c r="Z20" i="17"/>
  <c r="X20" i="17"/>
  <c r="Y15" i="16"/>
  <c r="Y20" i="16" s="1"/>
  <c r="AC15" i="16"/>
  <c r="AB15" i="16"/>
  <c r="AA15" i="16"/>
  <c r="W15" i="16"/>
  <c r="R20" i="16"/>
  <c r="S20" i="16" s="1"/>
  <c r="S8" i="16"/>
  <c r="AC17" i="16"/>
  <c r="AA17" i="16"/>
  <c r="X17" i="16"/>
  <c r="AB17" i="16"/>
  <c r="AB20" i="16" s="1"/>
  <c r="Z17" i="16"/>
  <c r="Z20" i="16" s="1"/>
  <c r="W17" i="16"/>
  <c r="W20" i="16" s="1"/>
  <c r="X20" i="16"/>
  <c r="V20" i="16"/>
  <c r="AA19" i="15"/>
  <c r="W19" i="15"/>
  <c r="X19" i="15"/>
  <c r="AB19" i="15"/>
  <c r="Y15" i="15"/>
  <c r="Y20" i="15" s="1"/>
  <c r="AB15" i="15"/>
  <c r="X15" i="15"/>
  <c r="AA17" i="15"/>
  <c r="W17" i="15"/>
  <c r="AC17" i="15"/>
  <c r="X17" i="15"/>
  <c r="AB17" i="15"/>
  <c r="V20" i="15"/>
  <c r="AC16" i="15"/>
  <c r="AC20" i="15" s="1"/>
  <c r="AA16" i="15"/>
  <c r="X16" i="15"/>
  <c r="AB16" i="15"/>
  <c r="Z16" i="15"/>
  <c r="Z20" i="15" s="1"/>
  <c r="W16" i="15"/>
  <c r="R20" i="15"/>
  <c r="S20" i="15" s="1"/>
  <c r="AA15" i="14"/>
  <c r="Z15" i="14"/>
  <c r="AC15" i="14"/>
  <c r="Y15" i="14"/>
  <c r="Y20" i="14" s="1"/>
  <c r="AB15" i="14"/>
  <c r="W16" i="14"/>
  <c r="AA16" i="14"/>
  <c r="Z16" i="14"/>
  <c r="AC16" i="14"/>
  <c r="X16" i="14"/>
  <c r="R20" i="14"/>
  <c r="S20" i="14" s="1"/>
  <c r="S8" i="14"/>
  <c r="AC17" i="14"/>
  <c r="AA17" i="14"/>
  <c r="X17" i="14"/>
  <c r="AB17" i="14"/>
  <c r="Z17" i="14"/>
  <c r="W17" i="14"/>
  <c r="W20" i="14" s="1"/>
  <c r="V20" i="14"/>
  <c r="W18" i="13"/>
  <c r="AC15" i="13"/>
  <c r="Z15" i="13"/>
  <c r="W16" i="13"/>
  <c r="AA16" i="13"/>
  <c r="Z16" i="13"/>
  <c r="AC16" i="13"/>
  <c r="X16" i="13"/>
  <c r="Z18" i="13"/>
  <c r="AA15" i="13"/>
  <c r="W15" i="13"/>
  <c r="AC18" i="13"/>
  <c r="X18" i="13"/>
  <c r="AB15" i="13"/>
  <c r="R20" i="13"/>
  <c r="S20" i="13" s="1"/>
  <c r="S8" i="13"/>
  <c r="AC17" i="13"/>
  <c r="AA17" i="13"/>
  <c r="X17" i="13"/>
  <c r="AB17" i="13"/>
  <c r="Z17" i="13"/>
  <c r="W17" i="13"/>
  <c r="V20" i="13"/>
  <c r="V20" i="12"/>
  <c r="AA17" i="12"/>
  <c r="Z15" i="12"/>
  <c r="Z17" i="12"/>
  <c r="AC17" i="12"/>
  <c r="X17" i="12"/>
  <c r="AB15" i="12"/>
  <c r="AB20" i="12" s="1"/>
  <c r="AC15" i="12"/>
  <c r="Y15" i="12"/>
  <c r="Y20" i="12" s="1"/>
  <c r="AA15" i="12"/>
  <c r="AA20" i="12" s="1"/>
  <c r="W15" i="12"/>
  <c r="W20" i="12" s="1"/>
  <c r="X20" i="12"/>
  <c r="R20" i="12"/>
  <c r="S20" i="12" s="1"/>
  <c r="U27" i="11"/>
  <c r="U28" i="11" s="1"/>
  <c r="T20" i="11"/>
  <c r="U20" i="11" s="1"/>
  <c r="R9" i="11"/>
  <c r="S9" i="11" s="1"/>
  <c r="R11" i="11"/>
  <c r="S11" i="11" s="1"/>
  <c r="R13" i="11"/>
  <c r="S13" i="11" s="1"/>
  <c r="R15" i="11"/>
  <c r="S15" i="11" s="1"/>
  <c r="R17" i="11"/>
  <c r="S17" i="11" s="1"/>
  <c r="R18" i="11"/>
  <c r="S18" i="11" s="1"/>
  <c r="P20" i="11"/>
  <c r="R10" i="11"/>
  <c r="S10" i="11" s="1"/>
  <c r="R12" i="11"/>
  <c r="S12" i="11" s="1"/>
  <c r="R14" i="11"/>
  <c r="S14" i="11" s="1"/>
  <c r="R16" i="11"/>
  <c r="S16" i="11" s="1"/>
  <c r="Q20" i="11"/>
  <c r="R19" i="11"/>
  <c r="S19" i="11" s="1"/>
  <c r="V15" i="11"/>
  <c r="Z15" i="11" s="1"/>
  <c r="V16" i="11"/>
  <c r="AB16" i="11" s="1"/>
  <c r="V18" i="11"/>
  <c r="AB18" i="11" s="1"/>
  <c r="AC19" i="11"/>
  <c r="AA19" i="11"/>
  <c r="X19" i="11"/>
  <c r="AB19" i="11"/>
  <c r="Z19" i="11"/>
  <c r="W19" i="11"/>
  <c r="R8" i="11"/>
  <c r="V17" i="11"/>
  <c r="T8" i="10"/>
  <c r="U8" i="10" s="1"/>
  <c r="T9" i="10"/>
  <c r="U9" i="10" s="1"/>
  <c r="T10" i="10"/>
  <c r="U10" i="10" s="1"/>
  <c r="T11" i="10"/>
  <c r="U11" i="10" s="1"/>
  <c r="T12" i="10"/>
  <c r="U12" i="10" s="1"/>
  <c r="T13" i="10"/>
  <c r="U13" i="10" s="1"/>
  <c r="T14" i="10"/>
  <c r="U14" i="10" s="1"/>
  <c r="S20" i="10"/>
  <c r="S8" i="10"/>
  <c r="S9" i="10"/>
  <c r="S10" i="10"/>
  <c r="S11" i="10"/>
  <c r="S12" i="10"/>
  <c r="S13" i="10"/>
  <c r="S14" i="10"/>
  <c r="S15" i="10"/>
  <c r="R9" i="10"/>
  <c r="R10" i="10"/>
  <c r="R11" i="10"/>
  <c r="R12" i="10"/>
  <c r="R13" i="10"/>
  <c r="R14" i="10"/>
  <c r="R15" i="10"/>
  <c r="R16" i="10"/>
  <c r="R17" i="10"/>
  <c r="R18" i="10"/>
  <c r="R19" i="10"/>
  <c r="R8" i="10"/>
  <c r="Q9" i="10"/>
  <c r="Q10" i="10"/>
  <c r="Q11" i="10"/>
  <c r="Q12" i="10"/>
  <c r="Q13" i="10"/>
  <c r="Q14" i="10"/>
  <c r="Q15" i="10"/>
  <c r="Q16" i="10"/>
  <c r="Q17" i="10"/>
  <c r="Q18" i="10"/>
  <c r="Q19" i="10"/>
  <c r="Q8" i="10"/>
  <c r="P9" i="10"/>
  <c r="P10" i="10"/>
  <c r="P11" i="10"/>
  <c r="P12" i="10"/>
  <c r="P13" i="10"/>
  <c r="P14" i="10"/>
  <c r="P15" i="10"/>
  <c r="P16" i="10"/>
  <c r="P17" i="10"/>
  <c r="P18" i="10"/>
  <c r="P19" i="10"/>
  <c r="P8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C20" i="10"/>
  <c r="AB20" i="19" l="1"/>
  <c r="X20" i="18"/>
  <c r="AA20" i="18"/>
  <c r="Z20" i="18"/>
  <c r="W20" i="18"/>
  <c r="AC20" i="18"/>
  <c r="AB20" i="18"/>
  <c r="W20" i="17"/>
  <c r="AA20" i="17"/>
  <c r="AA20" i="16"/>
  <c r="AC20" i="16"/>
  <c r="W20" i="15"/>
  <c r="AB20" i="15"/>
  <c r="AA20" i="15"/>
  <c r="X20" i="15"/>
  <c r="AB20" i="14"/>
  <c r="AA20" i="14"/>
  <c r="X20" i="14"/>
  <c r="Z20" i="14"/>
  <c r="AC20" i="14"/>
  <c r="Z20" i="13"/>
  <c r="AB20" i="13"/>
  <c r="AA20" i="13"/>
  <c r="X20" i="13"/>
  <c r="W20" i="13"/>
  <c r="AC20" i="13"/>
  <c r="Z20" i="12"/>
  <c r="AC20" i="12"/>
  <c r="Z16" i="11"/>
  <c r="AA16" i="11"/>
  <c r="W16" i="11"/>
  <c r="AC16" i="11"/>
  <c r="X16" i="11"/>
  <c r="AC18" i="11"/>
  <c r="W15" i="11"/>
  <c r="X15" i="11"/>
  <c r="Z18" i="11"/>
  <c r="AA15" i="11"/>
  <c r="X18" i="11"/>
  <c r="AB15" i="11"/>
  <c r="W18" i="11"/>
  <c r="AC15" i="11"/>
  <c r="Y15" i="11"/>
  <c r="Y20" i="11" s="1"/>
  <c r="AA18" i="11"/>
  <c r="R20" i="11"/>
  <c r="S20" i="11" s="1"/>
  <c r="S8" i="11"/>
  <c r="AC17" i="11"/>
  <c r="AA17" i="11"/>
  <c r="X17" i="11"/>
  <c r="AB17" i="11"/>
  <c r="Z17" i="11"/>
  <c r="Z20" i="11" s="1"/>
  <c r="W17" i="11"/>
  <c r="V20" i="11"/>
  <c r="T15" i="10"/>
  <c r="W20" i="11" l="1"/>
  <c r="X20" i="11"/>
  <c r="AC20" i="11"/>
  <c r="AB20" i="11"/>
  <c r="AA20" i="11"/>
  <c r="R35" i="10"/>
  <c r="Q35" i="10"/>
  <c r="P35" i="10"/>
  <c r="T19" i="10"/>
  <c r="U19" i="10" s="1"/>
  <c r="T18" i="10"/>
  <c r="U18" i="10" s="1"/>
  <c r="T17" i="10"/>
  <c r="U17" i="10" s="1"/>
  <c r="T16" i="10"/>
  <c r="U16" i="10" s="1"/>
  <c r="U15" i="10"/>
  <c r="Q20" i="10" l="1"/>
  <c r="P20" i="10"/>
  <c r="U27" i="10"/>
  <c r="U28" i="10" s="1"/>
  <c r="S19" i="10"/>
  <c r="V15" i="10"/>
  <c r="AA15" i="10" s="1"/>
  <c r="V16" i="10"/>
  <c r="AB16" i="10" s="1"/>
  <c r="V18" i="10"/>
  <c r="AA18" i="10" s="1"/>
  <c r="S17" i="10"/>
  <c r="S18" i="10"/>
  <c r="S16" i="10"/>
  <c r="T20" i="10"/>
  <c r="U20" i="10" s="1"/>
  <c r="X16" i="10"/>
  <c r="V17" i="10"/>
  <c r="V19" i="10"/>
  <c r="R20" i="10" l="1"/>
  <c r="X15" i="10"/>
  <c r="W15" i="10"/>
  <c r="Z18" i="10"/>
  <c r="Z16" i="10"/>
  <c r="Y15" i="10"/>
  <c r="Y20" i="10" s="1"/>
  <c r="AC18" i="10"/>
  <c r="W18" i="10"/>
  <c r="AB18" i="10"/>
  <c r="X18" i="10"/>
  <c r="AC16" i="10"/>
  <c r="W16" i="10"/>
  <c r="AA16" i="10"/>
  <c r="Z15" i="10"/>
  <c r="AB15" i="10"/>
  <c r="AC15" i="10"/>
  <c r="W17" i="10"/>
  <c r="AC17" i="10"/>
  <c r="AA17" i="10"/>
  <c r="Z17" i="10"/>
  <c r="X17" i="10"/>
  <c r="AB17" i="10"/>
  <c r="V20" i="10"/>
  <c r="Z19" i="10"/>
  <c r="X19" i="10"/>
  <c r="W19" i="10"/>
  <c r="AC19" i="10"/>
  <c r="AB19" i="10"/>
  <c r="AA19" i="10"/>
  <c r="W20" i="10" l="1"/>
  <c r="AA20" i="10"/>
  <c r="X20" i="10"/>
  <c r="Z20" i="10"/>
  <c r="AB20" i="10"/>
  <c r="AC20" i="10"/>
</calcChain>
</file>

<file path=xl/sharedStrings.xml><?xml version="1.0" encoding="utf-8"?>
<sst xmlns="http://schemas.openxmlformats.org/spreadsheetml/2006/main" count="919" uniqueCount="87">
  <si>
    <t>NO</t>
  </si>
  <si>
    <t>DESA</t>
  </si>
  <si>
    <t>PUS</t>
  </si>
  <si>
    <t>IUD</t>
  </si>
  <si>
    <t>MOW</t>
  </si>
  <si>
    <t>MOP</t>
  </si>
  <si>
    <t>IMPLANT</t>
  </si>
  <si>
    <t>KONDOM</t>
  </si>
  <si>
    <t>SUNTIK</t>
  </si>
  <si>
    <t>PIL</t>
  </si>
  <si>
    <t>TOTAL MKJP</t>
  </si>
  <si>
    <t>TOTAL NON MKJP</t>
  </si>
  <si>
    <t>JUMLAH SM</t>
  </si>
  <si>
    <t>TOTAL KECAMATAN</t>
  </si>
  <si>
    <t>Koordinator</t>
  </si>
  <si>
    <t>NIP. 19690118 199503 1 002</t>
  </si>
  <si>
    <t>TAHUN 2023</t>
  </si>
  <si>
    <t>PREVALENSI</t>
  </si>
  <si>
    <t>PA PERMIX</t>
  </si>
  <si>
    <t xml:space="preserve">PESERTA KB AKTIF (PA) </t>
  </si>
  <si>
    <t>HAMIL</t>
  </si>
  <si>
    <t>IAT</t>
  </si>
  <si>
    <t>TIAL</t>
  </si>
  <si>
    <t>IAS</t>
  </si>
  <si>
    <t>PUS TDK KB</t>
  </si>
  <si>
    <t>MINUS</t>
  </si>
  <si>
    <t>BEGAL</t>
  </si>
  <si>
    <t>WONOREJO</t>
  </si>
  <si>
    <t>KATIKAN</t>
  </si>
  <si>
    <t>PELANGKIDUL</t>
  </si>
  <si>
    <t>KEDUNGGALAR</t>
  </si>
  <si>
    <t>JATIGEMBOL</t>
  </si>
  <si>
    <t>PELANGLOR</t>
  </si>
  <si>
    <t>BANGUNREJO KIDUL</t>
  </si>
  <si>
    <t>JENGGRIK</t>
  </si>
  <si>
    <t>WONOKERTO</t>
  </si>
  <si>
    <t>GEMARANG</t>
  </si>
  <si>
    <t>KAWU</t>
  </si>
  <si>
    <t>IMPLAN</t>
  </si>
  <si>
    <t>MAL</t>
  </si>
  <si>
    <t>1</t>
  </si>
  <si>
    <t>0</t>
  </si>
  <si>
    <t>Kedunggalar,  september 2023</t>
  </si>
  <si>
    <t xml:space="preserve">Balai Penyuluhan KB Kec. Kedunggalar </t>
  </si>
  <si>
    <t xml:space="preserve">Ir. MUKHLIS, MA </t>
  </si>
  <si>
    <t xml:space="preserve">BULAN : SEPTEMBER </t>
  </si>
  <si>
    <t xml:space="preserve">KECAMATAN KEDUNGGALAR </t>
  </si>
  <si>
    <t xml:space="preserve">BULAN : AGUSTUS </t>
  </si>
  <si>
    <t>Kedunggalar,  Agustus  2023</t>
  </si>
  <si>
    <t>13</t>
  </si>
  <si>
    <t>5</t>
  </si>
  <si>
    <t>18</t>
  </si>
  <si>
    <t>12</t>
  </si>
  <si>
    <t>14</t>
  </si>
  <si>
    <t xml:space="preserve">NIP. 19681012 199312 1 001 </t>
  </si>
  <si>
    <t>7</t>
  </si>
  <si>
    <t>22</t>
  </si>
  <si>
    <t xml:space="preserve">BULAN : JULI </t>
  </si>
  <si>
    <t>Kedunggalar,  JULI  2023</t>
  </si>
  <si>
    <t xml:space="preserve">BULAN : JUNI </t>
  </si>
  <si>
    <t xml:space="preserve">BULAN : MEI </t>
  </si>
  <si>
    <t xml:space="preserve">BULAN : APRIL </t>
  </si>
  <si>
    <t>Kedunggalar, APRIL  2023</t>
  </si>
  <si>
    <t xml:space="preserve">BULAN :MARET </t>
  </si>
  <si>
    <t>Kedunggalar, MARET 2023</t>
  </si>
  <si>
    <t xml:space="preserve">BULAN :FEBRUARI  </t>
  </si>
  <si>
    <t>Kedunggalar, Februari 2023</t>
  </si>
  <si>
    <t xml:space="preserve">BULAN :JANUARI </t>
  </si>
  <si>
    <t>Kedunggalar, Januari  2023</t>
  </si>
  <si>
    <t xml:space="preserve">BULAN :DESEMBER </t>
  </si>
  <si>
    <t>Kedunggalar, Desember  2022</t>
  </si>
  <si>
    <t>TAHUN 2022</t>
  </si>
  <si>
    <t xml:space="preserve">BULAN : OKTOBER </t>
  </si>
  <si>
    <t xml:space="preserve">BULAN : DESEMBER </t>
  </si>
  <si>
    <t>Kedunggalar,  Desember  2023</t>
  </si>
  <si>
    <t xml:space="preserve">BULAN : November </t>
  </si>
  <si>
    <t>Kedunggalar,  November 2023</t>
  </si>
  <si>
    <t>Kedunggalar,  Oktober  2023</t>
  </si>
  <si>
    <t>TAHUN 2025</t>
  </si>
  <si>
    <t>BULAN : JANUARI 2025</t>
  </si>
  <si>
    <t>Kedunggalar,  Januari 2025</t>
  </si>
  <si>
    <t>BULAN : FEBRUARI  2025</t>
  </si>
  <si>
    <t>Kedunggalar,  Februari  2025</t>
  </si>
  <si>
    <t>BULAN : MARET   2025</t>
  </si>
  <si>
    <t>Kedunggalar,  Maret  2025</t>
  </si>
  <si>
    <t>Kedunggalar,  April  2025</t>
  </si>
  <si>
    <t>BULAN : APRIL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</si>
</sst>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2" applyFont="1"/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2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41" fontId="0" fillId="0" borderId="0" xfId="2" applyNumberFormat="1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3" borderId="0" xfId="0" applyFill="1"/>
    <xf numFmtId="10" fontId="3" fillId="3" borderId="5" xfId="2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0" fontId="3" fillId="3" borderId="8" xfId="2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/>
    </xf>
    <xf numFmtId="0" fontId="3" fillId="0" borderId="15" xfId="1" applyNumberFormat="1" applyFont="1" applyBorder="1" applyAlignment="1">
      <alignment horizontal="center" vertical="center"/>
    </xf>
    <xf numFmtId="0" fontId="3" fillId="0" borderId="20" xfId="1" applyNumberFormat="1" applyFont="1" applyBorder="1" applyAlignment="1">
      <alignment horizontal="center" vertical="center"/>
    </xf>
    <xf numFmtId="0" fontId="3" fillId="2" borderId="15" xfId="1" applyNumberFormat="1" applyFont="1" applyFill="1" applyBorder="1" applyAlignment="1">
      <alignment horizontal="center" vertical="center"/>
    </xf>
    <xf numFmtId="0" fontId="3" fillId="0" borderId="31" xfId="1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32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0" fontId="3" fillId="3" borderId="32" xfId="2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0" fontId="3" fillId="3" borderId="3" xfId="2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topLeftCell="A4" zoomScale="60" zoomScaleNormal="100" workbookViewId="0">
      <selection activeCell="G31" sqref="G31"/>
    </sheetView>
  </sheetViews>
  <sheetFormatPr defaultRowHeight="15" x14ac:dyDescent="0.25"/>
  <cols>
    <col min="1" max="1" width="6" customWidth="1"/>
    <col min="2" max="2" width="20.57031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71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69</v>
      </c>
      <c r="B4" s="86"/>
      <c r="C4" s="49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517</v>
      </c>
      <c r="D8" s="68">
        <v>226</v>
      </c>
      <c r="E8" s="68">
        <v>37</v>
      </c>
      <c r="F8" s="68">
        <v>0</v>
      </c>
      <c r="G8" s="68">
        <v>27</v>
      </c>
      <c r="H8" s="68">
        <v>103</v>
      </c>
      <c r="I8" s="68">
        <v>1</v>
      </c>
      <c r="J8" s="69">
        <v>10</v>
      </c>
      <c r="K8" s="69">
        <v>0</v>
      </c>
      <c r="L8" s="70">
        <v>11</v>
      </c>
      <c r="M8" s="68">
        <v>63</v>
      </c>
      <c r="N8" s="71">
        <v>2</v>
      </c>
      <c r="O8" s="72">
        <v>37</v>
      </c>
      <c r="P8" s="73">
        <f>G8+H8+I8+J8</f>
        <v>141</v>
      </c>
      <c r="Q8" s="74">
        <f>D8+E8+F8+K8</f>
        <v>263</v>
      </c>
      <c r="R8" s="75">
        <f>P8+Q8</f>
        <v>404</v>
      </c>
      <c r="S8" s="76">
        <f>R8/C8</f>
        <v>0.78143133462282399</v>
      </c>
      <c r="T8" s="38">
        <f>SUM(D8:O8)</f>
        <v>517</v>
      </c>
      <c r="U8" s="30">
        <f t="shared" ref="U8:U14" si="0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391</v>
      </c>
      <c r="D9" s="4">
        <v>122</v>
      </c>
      <c r="E9" s="4">
        <v>66</v>
      </c>
      <c r="F9" s="4">
        <v>1</v>
      </c>
      <c r="G9" s="4">
        <v>23</v>
      </c>
      <c r="H9" s="4">
        <v>43</v>
      </c>
      <c r="I9" s="4">
        <v>0</v>
      </c>
      <c r="J9" s="22">
        <v>14</v>
      </c>
      <c r="K9" s="22">
        <v>0</v>
      </c>
      <c r="L9" s="25">
        <v>11</v>
      </c>
      <c r="M9" s="4">
        <v>61</v>
      </c>
      <c r="N9" s="14">
        <v>19</v>
      </c>
      <c r="O9" s="27">
        <v>31</v>
      </c>
      <c r="P9" s="79">
        <f t="shared" ref="P9:P19" si="1">G9+H9+I9+J9</f>
        <v>80</v>
      </c>
      <c r="Q9" s="80">
        <f t="shared" ref="Q9:Q19" si="2">D9+E9+F9+K9</f>
        <v>189</v>
      </c>
      <c r="R9" s="81">
        <f t="shared" ref="R9:R19" si="3">P9+Q9</f>
        <v>269</v>
      </c>
      <c r="S9" s="82">
        <f t="shared" ref="S9:S14" si="4">R9/C9</f>
        <v>0.68797953964194369</v>
      </c>
      <c r="T9" s="38">
        <f t="shared" ref="T9:T14" si="5">SUM(D9:O9)</f>
        <v>391</v>
      </c>
      <c r="U9" s="30">
        <f t="shared" si="0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903</v>
      </c>
      <c r="D10" s="4">
        <v>447</v>
      </c>
      <c r="E10" s="4">
        <v>47</v>
      </c>
      <c r="F10" s="4">
        <v>5</v>
      </c>
      <c r="G10" s="4">
        <v>34</v>
      </c>
      <c r="H10" s="4">
        <v>118</v>
      </c>
      <c r="I10" s="4">
        <v>2</v>
      </c>
      <c r="J10" s="22">
        <v>47</v>
      </c>
      <c r="K10" s="22">
        <v>0</v>
      </c>
      <c r="L10" s="25">
        <v>30</v>
      </c>
      <c r="M10" s="4">
        <v>82</v>
      </c>
      <c r="N10" s="14">
        <v>20</v>
      </c>
      <c r="O10" s="27">
        <v>71</v>
      </c>
      <c r="P10" s="79">
        <f t="shared" si="1"/>
        <v>201</v>
      </c>
      <c r="Q10" s="80">
        <f t="shared" si="2"/>
        <v>499</v>
      </c>
      <c r="R10" s="81">
        <f t="shared" si="3"/>
        <v>700</v>
      </c>
      <c r="S10" s="82">
        <f t="shared" si="4"/>
        <v>0.77519379844961245</v>
      </c>
      <c r="T10" s="38">
        <f t="shared" si="5"/>
        <v>903</v>
      </c>
      <c r="U10" s="30">
        <f t="shared" si="0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744</v>
      </c>
      <c r="D11" s="4">
        <v>286</v>
      </c>
      <c r="E11" s="4">
        <v>69</v>
      </c>
      <c r="F11" s="4">
        <v>3</v>
      </c>
      <c r="G11" s="4">
        <v>27</v>
      </c>
      <c r="H11" s="4">
        <v>98</v>
      </c>
      <c r="I11" s="4">
        <v>3</v>
      </c>
      <c r="J11" s="22">
        <v>24</v>
      </c>
      <c r="K11" s="22">
        <v>0</v>
      </c>
      <c r="L11" s="25">
        <v>27</v>
      </c>
      <c r="M11" s="4">
        <v>90</v>
      </c>
      <c r="N11" s="14">
        <v>62</v>
      </c>
      <c r="O11" s="27">
        <v>55</v>
      </c>
      <c r="P11" s="79">
        <f t="shared" si="1"/>
        <v>152</v>
      </c>
      <c r="Q11" s="80">
        <f t="shared" si="2"/>
        <v>358</v>
      </c>
      <c r="R11" s="81">
        <f t="shared" si="3"/>
        <v>510</v>
      </c>
      <c r="S11" s="82">
        <f t="shared" si="4"/>
        <v>0.68548387096774188</v>
      </c>
      <c r="T11" s="38">
        <f t="shared" si="5"/>
        <v>744</v>
      </c>
      <c r="U11" s="30">
        <f t="shared" si="0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1213</v>
      </c>
      <c r="D12" s="4">
        <v>459</v>
      </c>
      <c r="E12" s="4">
        <v>103</v>
      </c>
      <c r="F12" s="4">
        <v>1</v>
      </c>
      <c r="G12" s="4">
        <v>32</v>
      </c>
      <c r="H12" s="4">
        <v>147</v>
      </c>
      <c r="I12" s="4">
        <v>3</v>
      </c>
      <c r="J12" s="22">
        <v>40</v>
      </c>
      <c r="K12" s="22">
        <v>0</v>
      </c>
      <c r="L12" s="25">
        <v>24</v>
      </c>
      <c r="M12" s="4">
        <v>246</v>
      </c>
      <c r="N12" s="14">
        <v>70</v>
      </c>
      <c r="O12" s="27">
        <v>88</v>
      </c>
      <c r="P12" s="79">
        <f t="shared" si="1"/>
        <v>222</v>
      </c>
      <c r="Q12" s="80">
        <f t="shared" si="2"/>
        <v>563</v>
      </c>
      <c r="R12" s="81">
        <f t="shared" si="3"/>
        <v>785</v>
      </c>
      <c r="S12" s="82">
        <f t="shared" si="4"/>
        <v>0.6471558120362737</v>
      </c>
      <c r="T12" s="38">
        <f t="shared" si="5"/>
        <v>1213</v>
      </c>
      <c r="U12" s="30">
        <f t="shared" si="0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706</v>
      </c>
      <c r="D13" s="4">
        <v>328</v>
      </c>
      <c r="E13" s="4">
        <v>98</v>
      </c>
      <c r="F13" s="4">
        <v>11</v>
      </c>
      <c r="G13" s="4">
        <v>11</v>
      </c>
      <c r="H13" s="4">
        <v>115</v>
      </c>
      <c r="I13" s="4">
        <v>0</v>
      </c>
      <c r="J13" s="22">
        <v>16</v>
      </c>
      <c r="K13" s="22">
        <v>0</v>
      </c>
      <c r="L13" s="25">
        <v>16</v>
      </c>
      <c r="M13" s="4">
        <v>63</v>
      </c>
      <c r="N13" s="14">
        <v>8</v>
      </c>
      <c r="O13" s="27">
        <v>40</v>
      </c>
      <c r="P13" s="79">
        <f t="shared" si="1"/>
        <v>142</v>
      </c>
      <c r="Q13" s="80">
        <f t="shared" si="2"/>
        <v>437</v>
      </c>
      <c r="R13" s="81">
        <f t="shared" si="3"/>
        <v>579</v>
      </c>
      <c r="S13" s="82">
        <f t="shared" si="4"/>
        <v>0.82011331444759206</v>
      </c>
      <c r="T13" s="38">
        <f t="shared" si="5"/>
        <v>706</v>
      </c>
      <c r="U13" s="30">
        <f t="shared" si="0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691</v>
      </c>
      <c r="D14" s="4">
        <v>306</v>
      </c>
      <c r="E14" s="4">
        <v>48</v>
      </c>
      <c r="F14" s="4">
        <v>0</v>
      </c>
      <c r="G14" s="4">
        <v>41</v>
      </c>
      <c r="H14" s="4">
        <v>53</v>
      </c>
      <c r="I14" s="4">
        <v>0</v>
      </c>
      <c r="J14" s="22">
        <v>24</v>
      </c>
      <c r="K14" s="22">
        <v>0</v>
      </c>
      <c r="L14" s="25">
        <v>18</v>
      </c>
      <c r="M14" s="4">
        <v>135</v>
      </c>
      <c r="N14" s="14">
        <v>17</v>
      </c>
      <c r="O14" s="27">
        <v>49</v>
      </c>
      <c r="P14" s="79">
        <f t="shared" si="1"/>
        <v>118</v>
      </c>
      <c r="Q14" s="80">
        <f t="shared" si="2"/>
        <v>354</v>
      </c>
      <c r="R14" s="81">
        <f t="shared" si="3"/>
        <v>472</v>
      </c>
      <c r="S14" s="82">
        <f t="shared" si="4"/>
        <v>0.68306801736613598</v>
      </c>
      <c r="T14" s="38">
        <f t="shared" si="5"/>
        <v>691</v>
      </c>
      <c r="U14" s="30">
        <f t="shared" si="0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88" t="s">
        <v>33</v>
      </c>
      <c r="C15" s="51">
        <v>972</v>
      </c>
      <c r="D15" s="5">
        <v>494</v>
      </c>
      <c r="E15" s="4">
        <v>91</v>
      </c>
      <c r="F15" s="4">
        <v>5</v>
      </c>
      <c r="G15" s="4" t="s">
        <v>56</v>
      </c>
      <c r="H15" s="18">
        <v>73</v>
      </c>
      <c r="I15" s="4">
        <v>0</v>
      </c>
      <c r="J15" s="22" t="s">
        <v>51</v>
      </c>
      <c r="K15" s="22">
        <v>0</v>
      </c>
      <c r="L15" s="25">
        <v>21</v>
      </c>
      <c r="M15" s="4">
        <v>163</v>
      </c>
      <c r="N15" s="14">
        <v>22</v>
      </c>
      <c r="O15" s="27">
        <v>103</v>
      </c>
      <c r="P15" s="79">
        <f t="shared" si="1"/>
        <v>113</v>
      </c>
      <c r="Q15" s="80">
        <f t="shared" si="2"/>
        <v>590</v>
      </c>
      <c r="R15" s="81">
        <f t="shared" si="3"/>
        <v>703</v>
      </c>
      <c r="S15" s="82">
        <f>R15/C15</f>
        <v>0.72325102880658432</v>
      </c>
      <c r="T15" s="38">
        <f>SUM(D15:O15)</f>
        <v>972</v>
      </c>
      <c r="U15" s="30">
        <f>C15-T15</f>
        <v>0</v>
      </c>
      <c r="V15" s="3">
        <f>C15/C20</f>
        <v>9.8410448516756094E-2</v>
      </c>
      <c r="W15">
        <f>V15*D22</f>
        <v>21.748709122203095</v>
      </c>
      <c r="X15">
        <f>V15*E22</f>
        <v>6.4950896021059021</v>
      </c>
      <c r="Y15">
        <f>V15*F15</f>
        <v>0.49205224258378044</v>
      </c>
      <c r="Z15">
        <f>V15*G22</f>
        <v>7.6760149843069749</v>
      </c>
      <c r="AA15">
        <f>V15*H22</f>
        <v>0.59046269110053662</v>
      </c>
      <c r="AB15">
        <f>V15*I22</f>
        <v>222.21079275083525</v>
      </c>
      <c r="AC15">
        <f>V15*K22</f>
        <v>21.256656879619317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1124</v>
      </c>
      <c r="D16" s="5">
        <v>595</v>
      </c>
      <c r="E16" s="4">
        <v>58</v>
      </c>
      <c r="F16" s="4">
        <v>2</v>
      </c>
      <c r="G16" s="4">
        <v>34</v>
      </c>
      <c r="H16" s="18">
        <v>98</v>
      </c>
      <c r="I16" s="4">
        <v>1</v>
      </c>
      <c r="J16" s="22" t="s">
        <v>55</v>
      </c>
      <c r="K16" s="22">
        <v>0</v>
      </c>
      <c r="L16" s="25">
        <v>26</v>
      </c>
      <c r="M16" s="4">
        <v>219</v>
      </c>
      <c r="N16" s="14">
        <v>25</v>
      </c>
      <c r="O16" s="27">
        <v>66</v>
      </c>
      <c r="P16" s="79">
        <f t="shared" si="1"/>
        <v>140</v>
      </c>
      <c r="Q16" s="80">
        <f t="shared" si="2"/>
        <v>655</v>
      </c>
      <c r="R16" s="81">
        <f t="shared" si="3"/>
        <v>795</v>
      </c>
      <c r="S16" s="82">
        <f t="shared" ref="S16:S20" si="6">R16/C16</f>
        <v>0.70729537366548045</v>
      </c>
      <c r="T16" s="29">
        <f t="shared" ref="T16:T20" si="7">SUM(D16:O16)</f>
        <v>1124</v>
      </c>
      <c r="U16" s="30">
        <f t="shared" ref="U16:U20" si="8">C16-T16</f>
        <v>0</v>
      </c>
      <c r="V16" s="3">
        <f>C16/C20</f>
        <v>0.11379973676217475</v>
      </c>
      <c r="W16">
        <f>V16*D22</f>
        <v>25.149741824440621</v>
      </c>
      <c r="X16">
        <f>V16*E22</f>
        <v>7.5107826263035333</v>
      </c>
      <c r="Z16">
        <f>V16*G22</f>
        <v>8.876379467449631</v>
      </c>
      <c r="AA16">
        <f>V16*H22</f>
        <v>0.68279842057304851</v>
      </c>
      <c r="AB16">
        <f>V16*I22</f>
        <v>256.95980560899056</v>
      </c>
      <c r="AC16">
        <f>V16*K22</f>
        <v>24.580743140629746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1136</v>
      </c>
      <c r="D17" s="5">
        <v>591</v>
      </c>
      <c r="E17" s="4">
        <v>32</v>
      </c>
      <c r="F17" s="4">
        <v>3</v>
      </c>
      <c r="G17" s="4">
        <v>59</v>
      </c>
      <c r="H17" s="18">
        <v>81</v>
      </c>
      <c r="I17" s="4">
        <v>1</v>
      </c>
      <c r="J17" s="22">
        <v>42</v>
      </c>
      <c r="K17" s="22">
        <v>0</v>
      </c>
      <c r="L17" s="25">
        <v>51</v>
      </c>
      <c r="M17" s="4">
        <v>168</v>
      </c>
      <c r="N17" s="14">
        <v>41</v>
      </c>
      <c r="O17" s="27">
        <v>67</v>
      </c>
      <c r="P17" s="83">
        <f t="shared" si="1"/>
        <v>183</v>
      </c>
      <c r="Q17" s="84">
        <f t="shared" si="2"/>
        <v>626</v>
      </c>
      <c r="R17" s="85">
        <f t="shared" si="3"/>
        <v>809</v>
      </c>
      <c r="S17" s="82">
        <f t="shared" si="6"/>
        <v>0.71214788732394363</v>
      </c>
      <c r="T17" s="29">
        <f t="shared" si="7"/>
        <v>1136</v>
      </c>
      <c r="U17" s="30">
        <f t="shared" si="8"/>
        <v>0</v>
      </c>
      <c r="V17" s="3">
        <f>C17/C20</f>
        <v>0.11501468057102358</v>
      </c>
      <c r="W17">
        <f>V17*D22</f>
        <v>25.418244406196212</v>
      </c>
      <c r="X17">
        <f>V17*E22</f>
        <v>7.5909689176875563</v>
      </c>
      <c r="Z17">
        <f>V17*G22</f>
        <v>8.9711450845398399</v>
      </c>
      <c r="AA17">
        <f>V17*H22</f>
        <v>0.69008808342614147</v>
      </c>
      <c r="AB17">
        <f>V17*I22</f>
        <v>259.70314872937126</v>
      </c>
      <c r="AC17">
        <f>V17*K22</f>
        <v>24.843171003341094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1064</v>
      </c>
      <c r="D18" s="5">
        <v>524</v>
      </c>
      <c r="E18" s="4">
        <v>65</v>
      </c>
      <c r="F18" s="4">
        <v>4</v>
      </c>
      <c r="G18" s="4">
        <v>25</v>
      </c>
      <c r="H18" s="18">
        <v>90</v>
      </c>
      <c r="I18" s="4">
        <v>3</v>
      </c>
      <c r="J18" s="22">
        <v>26</v>
      </c>
      <c r="K18" s="22">
        <v>0</v>
      </c>
      <c r="L18" s="25">
        <v>52</v>
      </c>
      <c r="M18" s="4">
        <v>168</v>
      </c>
      <c r="N18" s="14">
        <v>28</v>
      </c>
      <c r="O18" s="27">
        <v>79</v>
      </c>
      <c r="P18" s="41">
        <f t="shared" si="1"/>
        <v>144</v>
      </c>
      <c r="Q18" s="42">
        <f>D18+E18+F18+K18</f>
        <v>593</v>
      </c>
      <c r="R18" s="43">
        <f t="shared" si="3"/>
        <v>737</v>
      </c>
      <c r="S18" s="34">
        <f t="shared" si="6"/>
        <v>0.69266917293233088</v>
      </c>
      <c r="T18" s="29">
        <f t="shared" si="7"/>
        <v>1064</v>
      </c>
      <c r="U18" s="30">
        <f t="shared" si="8"/>
        <v>0</v>
      </c>
      <c r="V18" s="3">
        <f>C18/C20</f>
        <v>0.10772501771793054</v>
      </c>
      <c r="W18">
        <f>V18*D22</f>
        <v>23.807228915662648</v>
      </c>
      <c r="X18">
        <f>V18*E22</f>
        <v>7.1098511693834157</v>
      </c>
      <c r="Z18">
        <f>V18*G22</f>
        <v>8.4025513819985829</v>
      </c>
      <c r="AA18">
        <f>V18*H22</f>
        <v>0.64635010630758327</v>
      </c>
      <c r="AB18">
        <f>V18*I22</f>
        <v>243.24309000708715</v>
      </c>
      <c r="AC18">
        <f>V18*K22</f>
        <v>23.268603827072997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416</v>
      </c>
      <c r="D19" s="7">
        <v>172</v>
      </c>
      <c r="E19" s="6">
        <v>32</v>
      </c>
      <c r="F19" s="6">
        <v>14</v>
      </c>
      <c r="G19" s="6">
        <v>9</v>
      </c>
      <c r="H19" s="19">
        <v>41</v>
      </c>
      <c r="I19" s="6">
        <v>0</v>
      </c>
      <c r="J19" s="23">
        <v>6</v>
      </c>
      <c r="K19" s="23">
        <v>0</v>
      </c>
      <c r="L19" s="26">
        <v>18</v>
      </c>
      <c r="M19" s="6">
        <v>95</v>
      </c>
      <c r="N19" s="15">
        <v>4</v>
      </c>
      <c r="O19" s="28">
        <v>25</v>
      </c>
      <c r="P19" s="56">
        <f t="shared" si="1"/>
        <v>56</v>
      </c>
      <c r="Q19" s="57">
        <f t="shared" si="2"/>
        <v>218</v>
      </c>
      <c r="R19" s="58">
        <f t="shared" si="3"/>
        <v>274</v>
      </c>
      <c r="S19" s="59">
        <f t="shared" si="6"/>
        <v>0.65865384615384615</v>
      </c>
      <c r="T19" s="29">
        <f t="shared" si="7"/>
        <v>416</v>
      </c>
      <c r="U19" s="30">
        <f t="shared" si="8"/>
        <v>0</v>
      </c>
      <c r="V19" s="3">
        <f>C19/C20</f>
        <v>4.2118052040093147E-2</v>
      </c>
      <c r="W19">
        <f>V19*D22</f>
        <v>9.3080895008605857</v>
      </c>
      <c r="X19">
        <f>V19*E22</f>
        <v>2.7797914346461479</v>
      </c>
      <c r="Z19">
        <f>V19*G22</f>
        <v>3.2852080591272657</v>
      </c>
      <c r="AA19">
        <f>V19*H22</f>
        <v>0.2527083122405589</v>
      </c>
      <c r="AB19">
        <f>V19*I22</f>
        <v>95.102561506530321</v>
      </c>
      <c r="AC19">
        <f>V19*K22</f>
        <v>9.0974992406601203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9877</v>
      </c>
      <c r="D20" s="52">
        <f t="shared" ref="D20:R20" si="9">SUM(D8:D19)</f>
        <v>4550</v>
      </c>
      <c r="E20" s="52">
        <f t="shared" si="9"/>
        <v>746</v>
      </c>
      <c r="F20" s="52">
        <f t="shared" si="9"/>
        <v>49</v>
      </c>
      <c r="G20" s="52">
        <f t="shared" si="9"/>
        <v>322</v>
      </c>
      <c r="H20" s="52">
        <f t="shared" si="9"/>
        <v>1060</v>
      </c>
      <c r="I20" s="52">
        <f t="shared" si="9"/>
        <v>14</v>
      </c>
      <c r="J20" s="52">
        <f t="shared" si="9"/>
        <v>249</v>
      </c>
      <c r="K20" s="61">
        <f t="shared" si="9"/>
        <v>0</v>
      </c>
      <c r="L20" s="62">
        <f t="shared" si="9"/>
        <v>305</v>
      </c>
      <c r="M20" s="52">
        <f t="shared" si="9"/>
        <v>1553</v>
      </c>
      <c r="N20" s="60">
        <f t="shared" si="9"/>
        <v>318</v>
      </c>
      <c r="O20" s="63">
        <f t="shared" si="9"/>
        <v>711</v>
      </c>
      <c r="P20" s="64">
        <f t="shared" si="9"/>
        <v>1692</v>
      </c>
      <c r="Q20" s="52">
        <f t="shared" si="9"/>
        <v>5345</v>
      </c>
      <c r="R20" s="52">
        <f t="shared" si="9"/>
        <v>7037</v>
      </c>
      <c r="S20" s="34">
        <f t="shared" si="6"/>
        <v>0.71246329857244106</v>
      </c>
      <c r="T20" s="29">
        <f t="shared" si="7"/>
        <v>9877</v>
      </c>
      <c r="U20" s="30">
        <f t="shared" si="8"/>
        <v>0</v>
      </c>
      <c r="V20" s="11">
        <f t="shared" ref="V20:AC20" si="10">SUM(V15:V19)</f>
        <v>0.47706793560797811</v>
      </c>
      <c r="W20" s="12">
        <f t="shared" si="10"/>
        <v>105.43201376936317</v>
      </c>
      <c r="X20" s="12">
        <f t="shared" si="10"/>
        <v>31.486483750126553</v>
      </c>
      <c r="Y20" s="12">
        <f t="shared" si="10"/>
        <v>0.49205224258378044</v>
      </c>
      <c r="Z20" s="12">
        <f t="shared" si="10"/>
        <v>37.211298977422295</v>
      </c>
      <c r="AA20" s="12">
        <f t="shared" si="10"/>
        <v>2.8624076136478687</v>
      </c>
      <c r="AB20" s="12">
        <f t="shared" si="10"/>
        <v>1077.2193986028146</v>
      </c>
      <c r="AC20" s="12">
        <f t="shared" si="10"/>
        <v>103.04667409132327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70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1029</v>
      </c>
    </row>
    <row r="28" spans="1:31" x14ac:dyDescent="0.25">
      <c r="U28" s="32">
        <f>U27/C20</f>
        <v>0.10418143160878809</v>
      </c>
    </row>
    <row r="29" spans="1:31" x14ac:dyDescent="0.25">
      <c r="P29" s="9" t="s">
        <v>44</v>
      </c>
    </row>
    <row r="30" spans="1:31" x14ac:dyDescent="0.25">
      <c r="P30" t="s">
        <v>54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G29" sqref="G29"/>
    </sheetView>
  </sheetViews>
  <sheetFormatPr defaultRowHeight="15" x14ac:dyDescent="0.25"/>
  <cols>
    <col min="1" max="1" width="6" customWidth="1"/>
    <col min="2" max="2" width="18.8554687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45</v>
      </c>
      <c r="B4" s="37"/>
      <c r="C4" s="49"/>
      <c r="D4" s="37"/>
      <c r="E4" s="37"/>
      <c r="F4" s="37"/>
      <c r="G4" s="37"/>
      <c r="H4" s="37"/>
      <c r="I4" s="37"/>
      <c r="J4" s="39"/>
      <c r="K4" s="37"/>
      <c r="L4" s="37"/>
      <c r="M4" s="37"/>
      <c r="N4" s="37"/>
      <c r="O4" s="37"/>
      <c r="P4" s="37"/>
      <c r="Q4" s="37"/>
      <c r="R4" s="37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506</v>
      </c>
      <c r="D8" s="68">
        <v>232</v>
      </c>
      <c r="E8" s="68">
        <v>18</v>
      </c>
      <c r="F8" s="68">
        <v>1</v>
      </c>
      <c r="G8" s="68">
        <v>33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39</v>
      </c>
      <c r="N8" s="71">
        <v>14</v>
      </c>
      <c r="O8" s="72">
        <v>37</v>
      </c>
      <c r="P8" s="73">
        <f>G8+H8+I8+J8</f>
        <v>154</v>
      </c>
      <c r="Q8" s="74">
        <f>D8+E8+F8+K8</f>
        <v>251</v>
      </c>
      <c r="R8" s="75">
        <f>P8+Q8</f>
        <v>405</v>
      </c>
      <c r="S8" s="76">
        <f t="shared" ref="S8:S14" si="0">R8/C8</f>
        <v>0.80039525691699609</v>
      </c>
      <c r="T8" s="38">
        <f>SUM(D8:O8)</f>
        <v>506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382</v>
      </c>
      <c r="D9" s="4">
        <v>151</v>
      </c>
      <c r="E9" s="4">
        <v>51</v>
      </c>
      <c r="F9" s="4">
        <v>6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40</v>
      </c>
      <c r="N9" s="14">
        <v>8</v>
      </c>
      <c r="O9" s="27">
        <v>29</v>
      </c>
      <c r="P9" s="79">
        <f t="shared" ref="P9:P19" si="2">G9+H9+I9+J9</f>
        <v>86</v>
      </c>
      <c r="Q9" s="80">
        <f t="shared" ref="Q9:Q19" si="3">D9+E9+F9+K9</f>
        <v>208</v>
      </c>
      <c r="R9" s="81">
        <f t="shared" ref="R9:R19" si="4">P9+Q9</f>
        <v>294</v>
      </c>
      <c r="S9" s="82">
        <f t="shared" si="0"/>
        <v>0.76963350785340312</v>
      </c>
      <c r="T9" s="38">
        <f t="shared" ref="T9:T14" si="5">SUM(D9:O9)</f>
        <v>382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878</v>
      </c>
      <c r="D10" s="4">
        <v>426</v>
      </c>
      <c r="E10" s="4">
        <v>67</v>
      </c>
      <c r="F10" s="4">
        <v>5</v>
      </c>
      <c r="G10" s="4">
        <v>32</v>
      </c>
      <c r="H10" s="4">
        <v>124</v>
      </c>
      <c r="I10" s="4">
        <v>0</v>
      </c>
      <c r="J10" s="22">
        <v>36</v>
      </c>
      <c r="K10" s="22">
        <v>0</v>
      </c>
      <c r="L10" s="25">
        <v>30</v>
      </c>
      <c r="M10" s="4">
        <v>66</v>
      </c>
      <c r="N10" s="14">
        <v>27</v>
      </c>
      <c r="O10" s="27">
        <v>65</v>
      </c>
      <c r="P10" s="79">
        <f t="shared" si="2"/>
        <v>192</v>
      </c>
      <c r="Q10" s="80">
        <f t="shared" si="3"/>
        <v>498</v>
      </c>
      <c r="R10" s="81">
        <f t="shared" si="4"/>
        <v>690</v>
      </c>
      <c r="S10" s="82">
        <f t="shared" si="0"/>
        <v>0.78587699316628701</v>
      </c>
      <c r="T10" s="38">
        <f t="shared" si="5"/>
        <v>878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727</v>
      </c>
      <c r="D11" s="4">
        <v>389</v>
      </c>
      <c r="E11" s="4">
        <v>49</v>
      </c>
      <c r="F11" s="4">
        <v>2</v>
      </c>
      <c r="G11" s="4">
        <v>40</v>
      </c>
      <c r="H11" s="4">
        <v>70</v>
      </c>
      <c r="I11" s="4">
        <v>0</v>
      </c>
      <c r="J11" s="22">
        <v>17</v>
      </c>
      <c r="K11" s="22">
        <v>0</v>
      </c>
      <c r="L11" s="25">
        <v>27</v>
      </c>
      <c r="M11" s="4">
        <v>61</v>
      </c>
      <c r="N11" s="14">
        <v>20</v>
      </c>
      <c r="O11" s="27">
        <v>52</v>
      </c>
      <c r="P11" s="79">
        <f t="shared" si="2"/>
        <v>127</v>
      </c>
      <c r="Q11" s="80">
        <f t="shared" si="3"/>
        <v>440</v>
      </c>
      <c r="R11" s="81">
        <f t="shared" si="4"/>
        <v>567</v>
      </c>
      <c r="S11" s="82">
        <f t="shared" si="0"/>
        <v>0.7799174690508941</v>
      </c>
      <c r="T11" s="38">
        <f t="shared" si="5"/>
        <v>727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1201</v>
      </c>
      <c r="D12" s="4">
        <v>538</v>
      </c>
      <c r="E12" s="4">
        <v>85</v>
      </c>
      <c r="F12" s="4">
        <v>3</v>
      </c>
      <c r="G12" s="4">
        <v>39</v>
      </c>
      <c r="H12" s="4">
        <v>168</v>
      </c>
      <c r="I12" s="4">
        <v>3</v>
      </c>
      <c r="J12" s="22">
        <v>39</v>
      </c>
      <c r="K12" s="22">
        <v>0</v>
      </c>
      <c r="L12" s="25">
        <v>24</v>
      </c>
      <c r="M12" s="4">
        <v>202</v>
      </c>
      <c r="N12" s="14">
        <v>15</v>
      </c>
      <c r="O12" s="27">
        <v>85</v>
      </c>
      <c r="P12" s="79">
        <f t="shared" si="2"/>
        <v>249</v>
      </c>
      <c r="Q12" s="80">
        <f t="shared" si="3"/>
        <v>626</v>
      </c>
      <c r="R12" s="81">
        <f t="shared" si="4"/>
        <v>875</v>
      </c>
      <c r="S12" s="82">
        <f t="shared" si="0"/>
        <v>0.72855953372189841</v>
      </c>
      <c r="T12" s="38">
        <f t="shared" si="5"/>
        <v>1201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700</v>
      </c>
      <c r="D13" s="4">
        <v>308</v>
      </c>
      <c r="E13" s="4">
        <v>81</v>
      </c>
      <c r="F13" s="4">
        <v>2</v>
      </c>
      <c r="G13" s="4">
        <v>12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98</v>
      </c>
      <c r="N13" s="14">
        <v>8</v>
      </c>
      <c r="O13" s="27">
        <v>39</v>
      </c>
      <c r="P13" s="79">
        <f t="shared" si="2"/>
        <v>147</v>
      </c>
      <c r="Q13" s="80">
        <f t="shared" si="3"/>
        <v>392</v>
      </c>
      <c r="R13" s="81">
        <f t="shared" si="4"/>
        <v>539</v>
      </c>
      <c r="S13" s="82">
        <f t="shared" si="0"/>
        <v>0.77</v>
      </c>
      <c r="T13" s="38">
        <f t="shared" si="5"/>
        <v>700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674</v>
      </c>
      <c r="D14" s="4">
        <v>353</v>
      </c>
      <c r="E14" s="4">
        <v>53</v>
      </c>
      <c r="F14" s="4">
        <v>5</v>
      </c>
      <c r="G14" s="4">
        <v>31</v>
      </c>
      <c r="H14" s="4">
        <v>48</v>
      </c>
      <c r="I14" s="4">
        <v>0</v>
      </c>
      <c r="J14" s="22">
        <v>12</v>
      </c>
      <c r="K14" s="22">
        <v>0</v>
      </c>
      <c r="L14" s="25">
        <v>18</v>
      </c>
      <c r="M14" s="4">
        <v>89</v>
      </c>
      <c r="N14" s="14">
        <v>17</v>
      </c>
      <c r="O14" s="27">
        <v>48</v>
      </c>
      <c r="P14" s="79">
        <f t="shared" si="2"/>
        <v>91</v>
      </c>
      <c r="Q14" s="80">
        <f t="shared" si="3"/>
        <v>411</v>
      </c>
      <c r="R14" s="81">
        <f t="shared" si="4"/>
        <v>502</v>
      </c>
      <c r="S14" s="82">
        <f t="shared" si="0"/>
        <v>0.74480712166172103</v>
      </c>
      <c r="T14" s="38">
        <f t="shared" si="5"/>
        <v>674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47" t="s">
        <v>33</v>
      </c>
      <c r="C15" s="51">
        <v>951</v>
      </c>
      <c r="D15" s="5">
        <v>517</v>
      </c>
      <c r="E15" s="4">
        <v>71</v>
      </c>
      <c r="F15" s="4">
        <v>3</v>
      </c>
      <c r="G15" s="4">
        <v>17</v>
      </c>
      <c r="H15" s="18">
        <v>62</v>
      </c>
      <c r="I15" s="4" t="s">
        <v>40</v>
      </c>
      <c r="J15" s="22">
        <v>14</v>
      </c>
      <c r="K15" s="22">
        <v>1</v>
      </c>
      <c r="L15" s="25">
        <v>21</v>
      </c>
      <c r="M15" s="4">
        <v>129</v>
      </c>
      <c r="N15" s="14">
        <v>22</v>
      </c>
      <c r="O15" s="27">
        <v>94</v>
      </c>
      <c r="P15" s="79">
        <f t="shared" si="2"/>
        <v>94</v>
      </c>
      <c r="Q15" s="80">
        <f t="shared" si="3"/>
        <v>592</v>
      </c>
      <c r="R15" s="81">
        <f t="shared" si="4"/>
        <v>686</v>
      </c>
      <c r="S15" s="82">
        <f>R15/C15</f>
        <v>0.72134595162986326</v>
      </c>
      <c r="T15" s="38">
        <f>SUM(D15:O15)</f>
        <v>951</v>
      </c>
      <c r="U15" s="30">
        <f>C15-T15</f>
        <v>0</v>
      </c>
      <c r="V15" s="3">
        <f>C15/C20</f>
        <v>9.8203221809169766E-2</v>
      </c>
      <c r="W15">
        <f>V15*D22</f>
        <v>21.702912019826517</v>
      </c>
      <c r="X15">
        <f>V15*E22</f>
        <v>6.481412639405205</v>
      </c>
      <c r="Y15">
        <f>V15*F15</f>
        <v>0.29460966542750933</v>
      </c>
      <c r="Z15">
        <f>V15*G22</f>
        <v>7.6598513011152418</v>
      </c>
      <c r="AA15">
        <f>V15*H22</f>
        <v>0.58921933085501865</v>
      </c>
      <c r="AB15">
        <f>V15*I22</f>
        <v>221.74287484510532</v>
      </c>
      <c r="AC15">
        <f>V15*K22</f>
        <v>21.211895910780669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1099</v>
      </c>
      <c r="D16" s="5">
        <v>603</v>
      </c>
      <c r="E16" s="4">
        <v>64</v>
      </c>
      <c r="F16" s="4">
        <v>3</v>
      </c>
      <c r="G16" s="4">
        <v>41</v>
      </c>
      <c r="H16" s="18">
        <v>136</v>
      </c>
      <c r="I16" s="4" t="s">
        <v>41</v>
      </c>
      <c r="J16" s="22">
        <v>5</v>
      </c>
      <c r="K16" s="22">
        <v>0</v>
      </c>
      <c r="L16" s="25">
        <v>26</v>
      </c>
      <c r="M16" s="4">
        <v>136</v>
      </c>
      <c r="N16" s="14">
        <v>25</v>
      </c>
      <c r="O16" s="27">
        <v>60</v>
      </c>
      <c r="P16" s="79">
        <f t="shared" si="2"/>
        <v>182</v>
      </c>
      <c r="Q16" s="80">
        <f t="shared" si="3"/>
        <v>670</v>
      </c>
      <c r="R16" s="81">
        <f t="shared" si="4"/>
        <v>852</v>
      </c>
      <c r="S16" s="82">
        <f t="shared" ref="S16:S20" si="6">R16/C16</f>
        <v>0.77525022747952688</v>
      </c>
      <c r="T16" s="29">
        <f t="shared" ref="T16:T20" si="7">SUM(D16:O16)</f>
        <v>1099</v>
      </c>
      <c r="U16" s="30">
        <f t="shared" ref="U16:U20" si="8">C16-T16</f>
        <v>0</v>
      </c>
      <c r="V16" s="3">
        <f>C16/C20</f>
        <v>0.11348616274266832</v>
      </c>
      <c r="W16">
        <f>V16*D22</f>
        <v>25.080441966129698</v>
      </c>
      <c r="X16">
        <f>V16*E22</f>
        <v>7.4900867410161087</v>
      </c>
      <c r="Z16">
        <f>V16*G22</f>
        <v>8.851920693928129</v>
      </c>
      <c r="AA16">
        <f>V16*H22</f>
        <v>0.6809169764560099</v>
      </c>
      <c r="AB16">
        <f>V16*I22</f>
        <v>256.25175547294504</v>
      </c>
      <c r="AC16">
        <f>V16*K22</f>
        <v>24.513011152416357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1111</v>
      </c>
      <c r="D17" s="5">
        <v>630</v>
      </c>
      <c r="E17" s="4">
        <v>28</v>
      </c>
      <c r="F17" s="4">
        <v>4</v>
      </c>
      <c r="G17" s="4">
        <v>38</v>
      </c>
      <c r="H17" s="18">
        <v>98</v>
      </c>
      <c r="I17" s="4" t="s">
        <v>41</v>
      </c>
      <c r="J17" s="22">
        <v>33</v>
      </c>
      <c r="K17" s="22">
        <v>0</v>
      </c>
      <c r="L17" s="25">
        <v>51</v>
      </c>
      <c r="M17" s="4">
        <v>123</v>
      </c>
      <c r="N17" s="14">
        <v>41</v>
      </c>
      <c r="O17" s="27">
        <v>65</v>
      </c>
      <c r="P17" s="83">
        <f t="shared" si="2"/>
        <v>169</v>
      </c>
      <c r="Q17" s="84">
        <f t="shared" si="3"/>
        <v>662</v>
      </c>
      <c r="R17" s="85">
        <f t="shared" si="4"/>
        <v>831</v>
      </c>
      <c r="S17" s="82">
        <f t="shared" si="6"/>
        <v>0.74797479747974793</v>
      </c>
      <c r="T17" s="29">
        <f t="shared" si="7"/>
        <v>1111</v>
      </c>
      <c r="U17" s="30">
        <f t="shared" si="8"/>
        <v>0</v>
      </c>
      <c r="V17" s="3">
        <f>C17/C20</f>
        <v>0.11472532011565469</v>
      </c>
      <c r="W17">
        <f>V17*D22</f>
        <v>25.354295745559686</v>
      </c>
      <c r="X17">
        <f>V17*E22</f>
        <v>7.5718711276332096</v>
      </c>
      <c r="Z17">
        <f>V17*G22</f>
        <v>8.948574969021065</v>
      </c>
      <c r="AA17">
        <f>V17*H22</f>
        <v>0.68835192069392814</v>
      </c>
      <c r="AB17">
        <f>V17*I22</f>
        <v>259.04977282114828</v>
      </c>
      <c r="AC17">
        <f>V17*K22</f>
        <v>24.780669144981413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1053</v>
      </c>
      <c r="D18" s="5">
        <v>574</v>
      </c>
      <c r="E18" s="4">
        <v>52</v>
      </c>
      <c r="F18" s="4">
        <v>11</v>
      </c>
      <c r="G18" s="4">
        <v>20</v>
      </c>
      <c r="H18" s="18">
        <v>111</v>
      </c>
      <c r="I18" s="4">
        <v>0</v>
      </c>
      <c r="J18" s="22">
        <v>14</v>
      </c>
      <c r="K18" s="22">
        <v>0</v>
      </c>
      <c r="L18" s="25">
        <v>52</v>
      </c>
      <c r="M18" s="4">
        <v>114</v>
      </c>
      <c r="N18" s="14">
        <v>28</v>
      </c>
      <c r="O18" s="27">
        <v>77</v>
      </c>
      <c r="P18" s="41">
        <f t="shared" si="2"/>
        <v>145</v>
      </c>
      <c r="Q18" s="42">
        <f t="shared" si="3"/>
        <v>637</v>
      </c>
      <c r="R18" s="43">
        <f t="shared" si="4"/>
        <v>782</v>
      </c>
      <c r="S18" s="34">
        <f t="shared" si="6"/>
        <v>0.74264007597340931</v>
      </c>
      <c r="T18" s="29">
        <f t="shared" si="7"/>
        <v>1053</v>
      </c>
      <c r="U18" s="30">
        <f t="shared" si="8"/>
        <v>0</v>
      </c>
      <c r="V18" s="3">
        <f>C18/C20</f>
        <v>0.10873605947955391</v>
      </c>
      <c r="W18">
        <f>V18*D22</f>
        <v>24.030669144981413</v>
      </c>
      <c r="X18">
        <f>V18*E22</f>
        <v>7.1765799256505582</v>
      </c>
      <c r="Z18">
        <f>V18*G22</f>
        <v>8.481412639405205</v>
      </c>
      <c r="AA18">
        <f>V18*H22</f>
        <v>0.65241635687732347</v>
      </c>
      <c r="AB18">
        <f>V18*I22</f>
        <v>245.52602230483271</v>
      </c>
      <c r="AC18">
        <f>V18*K22</f>
        <v>23.486988847583643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402</v>
      </c>
      <c r="D19" s="7">
        <v>173</v>
      </c>
      <c r="E19" s="6">
        <v>48</v>
      </c>
      <c r="F19" s="6">
        <v>17</v>
      </c>
      <c r="G19" s="6">
        <v>13</v>
      </c>
      <c r="H19" s="19">
        <v>40</v>
      </c>
      <c r="I19" s="6">
        <v>0</v>
      </c>
      <c r="J19" s="23">
        <v>10</v>
      </c>
      <c r="K19" s="23">
        <v>0</v>
      </c>
      <c r="L19" s="26">
        <v>18</v>
      </c>
      <c r="M19" s="6">
        <v>56</v>
      </c>
      <c r="N19" s="15">
        <v>4</v>
      </c>
      <c r="O19" s="28">
        <v>23</v>
      </c>
      <c r="P19" s="56">
        <f t="shared" si="2"/>
        <v>63</v>
      </c>
      <c r="Q19" s="57">
        <f t="shared" si="3"/>
        <v>238</v>
      </c>
      <c r="R19" s="58">
        <f t="shared" si="4"/>
        <v>301</v>
      </c>
      <c r="S19" s="59">
        <f t="shared" si="6"/>
        <v>0.74875621890547261</v>
      </c>
      <c r="T19" s="29">
        <f t="shared" si="7"/>
        <v>402</v>
      </c>
      <c r="U19" s="30">
        <f t="shared" si="8"/>
        <v>0</v>
      </c>
      <c r="V19" s="3">
        <f>C19/C20</f>
        <v>4.151177199504337E-2</v>
      </c>
      <c r="W19">
        <f>V19*D22</f>
        <v>9.1741016109045841</v>
      </c>
      <c r="X19">
        <f>V19*E22</f>
        <v>2.7397769516728623</v>
      </c>
      <c r="Z19">
        <f>V19*G22</f>
        <v>3.2379182156133828</v>
      </c>
      <c r="AA19">
        <f>V19*H22</f>
        <v>0.24907063197026022</v>
      </c>
      <c r="AB19">
        <f>V19*I22</f>
        <v>93.73358116480793</v>
      </c>
      <c r="AC19">
        <f>V19*K22</f>
        <v>8.9665427509293671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9684</v>
      </c>
      <c r="D20" s="52">
        <f t="shared" ref="D20:R20" si="9">SUM(D8:D19)</f>
        <v>4894</v>
      </c>
      <c r="E20" s="52">
        <f t="shared" si="9"/>
        <v>667</v>
      </c>
      <c r="F20" s="52">
        <f t="shared" si="9"/>
        <v>62</v>
      </c>
      <c r="G20" s="52">
        <f t="shared" si="9"/>
        <v>341</v>
      </c>
      <c r="H20" s="52">
        <f t="shared" si="9"/>
        <v>1148</v>
      </c>
      <c r="I20" s="52">
        <f t="shared" si="9"/>
        <v>3</v>
      </c>
      <c r="J20" s="52">
        <f t="shared" si="9"/>
        <v>206</v>
      </c>
      <c r="K20" s="61">
        <f t="shared" si="9"/>
        <v>2</v>
      </c>
      <c r="L20" s="62">
        <f t="shared" si="9"/>
        <v>305</v>
      </c>
      <c r="M20" s="52">
        <f t="shared" si="9"/>
        <v>1153</v>
      </c>
      <c r="N20" s="60">
        <f t="shared" si="9"/>
        <v>229</v>
      </c>
      <c r="O20" s="63">
        <f t="shared" si="9"/>
        <v>674</v>
      </c>
      <c r="P20" s="64">
        <f t="shared" si="9"/>
        <v>1699</v>
      </c>
      <c r="Q20" s="52">
        <f t="shared" si="9"/>
        <v>5625</v>
      </c>
      <c r="R20" s="52">
        <f t="shared" si="9"/>
        <v>7324</v>
      </c>
      <c r="S20" s="34">
        <f t="shared" si="6"/>
        <v>0.75629904997934738</v>
      </c>
      <c r="T20" s="29">
        <f t="shared" si="7"/>
        <v>9684</v>
      </c>
      <c r="U20" s="30">
        <f t="shared" si="8"/>
        <v>0</v>
      </c>
      <c r="V20" s="11">
        <f t="shared" ref="V20:AC20" si="10">SUM(V15:V19)</f>
        <v>0.47666253614209003</v>
      </c>
      <c r="W20" s="12">
        <f t="shared" si="10"/>
        <v>105.3424204874019</v>
      </c>
      <c r="X20" s="12">
        <f t="shared" si="10"/>
        <v>31.459727385377942</v>
      </c>
      <c r="Y20" s="12">
        <f t="shared" si="10"/>
        <v>0.29460966542750933</v>
      </c>
      <c r="Z20" s="12">
        <f t="shared" si="10"/>
        <v>37.179677819083025</v>
      </c>
      <c r="AA20" s="12">
        <f t="shared" si="10"/>
        <v>2.8599752168525403</v>
      </c>
      <c r="AB20" s="12">
        <f t="shared" si="10"/>
        <v>1076.3040066088392</v>
      </c>
      <c r="AC20" s="12">
        <f t="shared" si="10"/>
        <v>102.95910780669145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42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903</v>
      </c>
    </row>
    <row r="28" spans="1:31" x14ac:dyDescent="0.25">
      <c r="U28" s="32">
        <f>U27/C20</f>
        <v>9.3246592317224292E-2</v>
      </c>
    </row>
    <row r="29" spans="1:31" x14ac:dyDescent="0.25">
      <c r="P29" s="9" t="s">
        <v>44</v>
      </c>
    </row>
    <row r="30" spans="1:31" x14ac:dyDescent="0.25">
      <c r="P30" t="s">
        <v>15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N26" sqref="N26"/>
    </sheetView>
  </sheetViews>
  <sheetFormatPr defaultRowHeight="15" x14ac:dyDescent="0.25"/>
  <cols>
    <col min="1" max="1" width="6" customWidth="1"/>
    <col min="2" max="2" width="21.285156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72</v>
      </c>
      <c r="B4" s="87"/>
      <c r="C4" s="49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506</v>
      </c>
      <c r="D8" s="68">
        <v>232</v>
      </c>
      <c r="E8" s="68">
        <v>18</v>
      </c>
      <c r="F8" s="68">
        <v>1</v>
      </c>
      <c r="G8" s="68">
        <v>33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39</v>
      </c>
      <c r="N8" s="71">
        <v>14</v>
      </c>
      <c r="O8" s="72">
        <v>37</v>
      </c>
      <c r="P8" s="73">
        <f>G8+H8+I8+J8</f>
        <v>154</v>
      </c>
      <c r="Q8" s="74">
        <f>D8+E8+F8+K8</f>
        <v>251</v>
      </c>
      <c r="R8" s="75">
        <f>P8+Q8</f>
        <v>405</v>
      </c>
      <c r="S8" s="76">
        <f t="shared" ref="S8:S14" si="0">R8/C8</f>
        <v>0.80039525691699609</v>
      </c>
      <c r="T8" s="38">
        <f>SUM(D8:O8)</f>
        <v>506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382</v>
      </c>
      <c r="D9" s="4">
        <v>151</v>
      </c>
      <c r="E9" s="4">
        <v>51</v>
      </c>
      <c r="F9" s="4">
        <v>6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40</v>
      </c>
      <c r="N9" s="14">
        <v>8</v>
      </c>
      <c r="O9" s="27">
        <v>29</v>
      </c>
      <c r="P9" s="79">
        <f t="shared" ref="P9:P19" si="2">G9+H9+I9+J9</f>
        <v>86</v>
      </c>
      <c r="Q9" s="80">
        <f t="shared" ref="Q9:Q19" si="3">D9+E9+F9+K9</f>
        <v>208</v>
      </c>
      <c r="R9" s="81">
        <f t="shared" ref="R9:R19" si="4">P9+Q9</f>
        <v>294</v>
      </c>
      <c r="S9" s="82">
        <f t="shared" si="0"/>
        <v>0.76963350785340312</v>
      </c>
      <c r="T9" s="38">
        <f t="shared" ref="T9:T14" si="5">SUM(D9:O9)</f>
        <v>382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878</v>
      </c>
      <c r="D10" s="4">
        <v>426</v>
      </c>
      <c r="E10" s="4">
        <v>67</v>
      </c>
      <c r="F10" s="4">
        <v>5</v>
      </c>
      <c r="G10" s="4">
        <v>32</v>
      </c>
      <c r="H10" s="4">
        <v>124</v>
      </c>
      <c r="I10" s="4">
        <v>0</v>
      </c>
      <c r="J10" s="22">
        <v>36</v>
      </c>
      <c r="K10" s="22">
        <v>0</v>
      </c>
      <c r="L10" s="25">
        <v>30</v>
      </c>
      <c r="M10" s="4">
        <v>66</v>
      </c>
      <c r="N10" s="14">
        <v>27</v>
      </c>
      <c r="O10" s="27">
        <v>65</v>
      </c>
      <c r="P10" s="79">
        <f t="shared" si="2"/>
        <v>192</v>
      </c>
      <c r="Q10" s="80">
        <f t="shared" si="3"/>
        <v>498</v>
      </c>
      <c r="R10" s="81">
        <f t="shared" si="4"/>
        <v>690</v>
      </c>
      <c r="S10" s="82">
        <f t="shared" si="0"/>
        <v>0.78587699316628701</v>
      </c>
      <c r="T10" s="38">
        <f t="shared" si="5"/>
        <v>878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727</v>
      </c>
      <c r="D11" s="4">
        <v>389</v>
      </c>
      <c r="E11" s="4">
        <v>49</v>
      </c>
      <c r="F11" s="4">
        <v>2</v>
      </c>
      <c r="G11" s="4">
        <v>40</v>
      </c>
      <c r="H11" s="4">
        <v>70</v>
      </c>
      <c r="I11" s="4">
        <v>0</v>
      </c>
      <c r="J11" s="22">
        <v>17</v>
      </c>
      <c r="K11" s="22">
        <v>0</v>
      </c>
      <c r="L11" s="25">
        <v>27</v>
      </c>
      <c r="M11" s="4">
        <v>61</v>
      </c>
      <c r="N11" s="14">
        <v>20</v>
      </c>
      <c r="O11" s="27">
        <v>52</v>
      </c>
      <c r="P11" s="79">
        <f t="shared" si="2"/>
        <v>127</v>
      </c>
      <c r="Q11" s="80">
        <f t="shared" si="3"/>
        <v>440</v>
      </c>
      <c r="R11" s="81">
        <f t="shared" si="4"/>
        <v>567</v>
      </c>
      <c r="S11" s="82">
        <f t="shared" si="0"/>
        <v>0.7799174690508941</v>
      </c>
      <c r="T11" s="38">
        <f t="shared" si="5"/>
        <v>727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1201</v>
      </c>
      <c r="D12" s="4">
        <v>538</v>
      </c>
      <c r="E12" s="4">
        <v>85</v>
      </c>
      <c r="F12" s="4">
        <v>3</v>
      </c>
      <c r="G12" s="4">
        <v>39</v>
      </c>
      <c r="H12" s="4">
        <v>168</v>
      </c>
      <c r="I12" s="4">
        <v>3</v>
      </c>
      <c r="J12" s="22">
        <v>39</v>
      </c>
      <c r="K12" s="22">
        <v>0</v>
      </c>
      <c r="L12" s="25">
        <v>24</v>
      </c>
      <c r="M12" s="4">
        <v>202</v>
      </c>
      <c r="N12" s="14">
        <v>15</v>
      </c>
      <c r="O12" s="27">
        <v>85</v>
      </c>
      <c r="P12" s="79">
        <f t="shared" si="2"/>
        <v>249</v>
      </c>
      <c r="Q12" s="80">
        <f t="shared" si="3"/>
        <v>626</v>
      </c>
      <c r="R12" s="81">
        <f t="shared" si="4"/>
        <v>875</v>
      </c>
      <c r="S12" s="82">
        <f t="shared" si="0"/>
        <v>0.72855953372189841</v>
      </c>
      <c r="T12" s="38">
        <f t="shared" si="5"/>
        <v>1201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700</v>
      </c>
      <c r="D13" s="4">
        <v>308</v>
      </c>
      <c r="E13" s="4">
        <v>81</v>
      </c>
      <c r="F13" s="4">
        <v>2</v>
      </c>
      <c r="G13" s="4">
        <v>12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98</v>
      </c>
      <c r="N13" s="14">
        <v>8</v>
      </c>
      <c r="O13" s="27">
        <v>39</v>
      </c>
      <c r="P13" s="79">
        <f t="shared" si="2"/>
        <v>147</v>
      </c>
      <c r="Q13" s="80">
        <f t="shared" si="3"/>
        <v>392</v>
      </c>
      <c r="R13" s="81">
        <f t="shared" si="4"/>
        <v>539</v>
      </c>
      <c r="S13" s="82">
        <f t="shared" si="0"/>
        <v>0.77</v>
      </c>
      <c r="T13" s="38">
        <f t="shared" si="5"/>
        <v>700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674</v>
      </c>
      <c r="D14" s="4">
        <v>353</v>
      </c>
      <c r="E14" s="4">
        <v>53</v>
      </c>
      <c r="F14" s="4">
        <v>5</v>
      </c>
      <c r="G14" s="4">
        <v>31</v>
      </c>
      <c r="H14" s="4">
        <v>48</v>
      </c>
      <c r="I14" s="4">
        <v>0</v>
      </c>
      <c r="J14" s="22">
        <v>12</v>
      </c>
      <c r="K14" s="22">
        <v>0</v>
      </c>
      <c r="L14" s="25">
        <v>18</v>
      </c>
      <c r="M14" s="4">
        <v>89</v>
      </c>
      <c r="N14" s="14">
        <v>17</v>
      </c>
      <c r="O14" s="27">
        <v>48</v>
      </c>
      <c r="P14" s="79">
        <f t="shared" si="2"/>
        <v>91</v>
      </c>
      <c r="Q14" s="80">
        <f t="shared" si="3"/>
        <v>411</v>
      </c>
      <c r="R14" s="81">
        <f t="shared" si="4"/>
        <v>502</v>
      </c>
      <c r="S14" s="82">
        <f t="shared" si="0"/>
        <v>0.74480712166172103</v>
      </c>
      <c r="T14" s="38">
        <f t="shared" si="5"/>
        <v>674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47" t="s">
        <v>33</v>
      </c>
      <c r="C15" s="51">
        <v>951</v>
      </c>
      <c r="D15" s="5">
        <v>517</v>
      </c>
      <c r="E15" s="4">
        <v>71</v>
      </c>
      <c r="F15" s="4">
        <v>3</v>
      </c>
      <c r="G15" s="4">
        <v>17</v>
      </c>
      <c r="H15" s="18">
        <v>62</v>
      </c>
      <c r="I15" s="4" t="s">
        <v>40</v>
      </c>
      <c r="J15" s="22">
        <v>14</v>
      </c>
      <c r="K15" s="22">
        <v>1</v>
      </c>
      <c r="L15" s="25">
        <v>21</v>
      </c>
      <c r="M15" s="4">
        <v>129</v>
      </c>
      <c r="N15" s="14">
        <v>22</v>
      </c>
      <c r="O15" s="27">
        <v>94</v>
      </c>
      <c r="P15" s="79">
        <f t="shared" si="2"/>
        <v>94</v>
      </c>
      <c r="Q15" s="80">
        <f t="shared" si="3"/>
        <v>592</v>
      </c>
      <c r="R15" s="81">
        <f t="shared" si="4"/>
        <v>686</v>
      </c>
      <c r="S15" s="82">
        <f>R15/C15</f>
        <v>0.72134595162986326</v>
      </c>
      <c r="T15" s="38">
        <f>SUM(D15:O15)</f>
        <v>951</v>
      </c>
      <c r="U15" s="30">
        <f>C15-T15</f>
        <v>0</v>
      </c>
      <c r="V15" s="3">
        <f>C15/C20</f>
        <v>9.8203221809169766E-2</v>
      </c>
      <c r="W15">
        <f>V15*D22</f>
        <v>21.702912019826517</v>
      </c>
      <c r="X15">
        <f>V15*E22</f>
        <v>6.481412639405205</v>
      </c>
      <c r="Y15">
        <f>V15*F15</f>
        <v>0.29460966542750933</v>
      </c>
      <c r="Z15">
        <f>V15*G22</f>
        <v>7.6598513011152418</v>
      </c>
      <c r="AA15">
        <f>V15*H22</f>
        <v>0.58921933085501865</v>
      </c>
      <c r="AB15">
        <f>V15*I22</f>
        <v>221.74287484510532</v>
      </c>
      <c r="AC15">
        <f>V15*K22</f>
        <v>21.211895910780669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1099</v>
      </c>
      <c r="D16" s="5">
        <v>603</v>
      </c>
      <c r="E16" s="4">
        <v>64</v>
      </c>
      <c r="F16" s="4">
        <v>3</v>
      </c>
      <c r="G16" s="4">
        <v>41</v>
      </c>
      <c r="H16" s="18">
        <v>136</v>
      </c>
      <c r="I16" s="4" t="s">
        <v>41</v>
      </c>
      <c r="J16" s="22">
        <v>5</v>
      </c>
      <c r="K16" s="22">
        <v>0</v>
      </c>
      <c r="L16" s="25">
        <v>26</v>
      </c>
      <c r="M16" s="4">
        <v>136</v>
      </c>
      <c r="N16" s="14">
        <v>25</v>
      </c>
      <c r="O16" s="27">
        <v>60</v>
      </c>
      <c r="P16" s="79">
        <f t="shared" si="2"/>
        <v>182</v>
      </c>
      <c r="Q16" s="80">
        <f t="shared" si="3"/>
        <v>670</v>
      </c>
      <c r="R16" s="81">
        <f t="shared" si="4"/>
        <v>852</v>
      </c>
      <c r="S16" s="82">
        <f t="shared" ref="S16:S20" si="6">R16/C16</f>
        <v>0.77525022747952688</v>
      </c>
      <c r="T16" s="29">
        <f t="shared" ref="T16:T20" si="7">SUM(D16:O16)</f>
        <v>1099</v>
      </c>
      <c r="U16" s="30">
        <f t="shared" ref="U16:U20" si="8">C16-T16</f>
        <v>0</v>
      </c>
      <c r="V16" s="3">
        <f>C16/C20</f>
        <v>0.11348616274266832</v>
      </c>
      <c r="W16">
        <f>V16*D22</f>
        <v>25.080441966129698</v>
      </c>
      <c r="X16">
        <f>V16*E22</f>
        <v>7.4900867410161087</v>
      </c>
      <c r="Z16">
        <f>V16*G22</f>
        <v>8.851920693928129</v>
      </c>
      <c r="AA16">
        <f>V16*H22</f>
        <v>0.6809169764560099</v>
      </c>
      <c r="AB16">
        <f>V16*I22</f>
        <v>256.25175547294504</v>
      </c>
      <c r="AC16">
        <f>V16*K22</f>
        <v>24.513011152416357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1111</v>
      </c>
      <c r="D17" s="5">
        <v>630</v>
      </c>
      <c r="E17" s="4">
        <v>28</v>
      </c>
      <c r="F17" s="4">
        <v>4</v>
      </c>
      <c r="G17" s="4">
        <v>38</v>
      </c>
      <c r="H17" s="18">
        <v>98</v>
      </c>
      <c r="I17" s="4" t="s">
        <v>41</v>
      </c>
      <c r="J17" s="22">
        <v>33</v>
      </c>
      <c r="K17" s="22">
        <v>0</v>
      </c>
      <c r="L17" s="25">
        <v>51</v>
      </c>
      <c r="M17" s="4">
        <v>123</v>
      </c>
      <c r="N17" s="14">
        <v>41</v>
      </c>
      <c r="O17" s="27">
        <v>65</v>
      </c>
      <c r="P17" s="83">
        <f t="shared" si="2"/>
        <v>169</v>
      </c>
      <c r="Q17" s="84">
        <f t="shared" si="3"/>
        <v>662</v>
      </c>
      <c r="R17" s="85">
        <f t="shared" si="4"/>
        <v>831</v>
      </c>
      <c r="S17" s="82">
        <f t="shared" si="6"/>
        <v>0.74797479747974793</v>
      </c>
      <c r="T17" s="29">
        <f t="shared" si="7"/>
        <v>1111</v>
      </c>
      <c r="U17" s="30">
        <f t="shared" si="8"/>
        <v>0</v>
      </c>
      <c r="V17" s="3">
        <f>C17/C20</f>
        <v>0.11472532011565469</v>
      </c>
      <c r="W17">
        <f>V17*D22</f>
        <v>25.354295745559686</v>
      </c>
      <c r="X17">
        <f>V17*E22</f>
        <v>7.5718711276332096</v>
      </c>
      <c r="Z17">
        <f>V17*G22</f>
        <v>8.948574969021065</v>
      </c>
      <c r="AA17">
        <f>V17*H22</f>
        <v>0.68835192069392814</v>
      </c>
      <c r="AB17">
        <f>V17*I22</f>
        <v>259.04977282114828</v>
      </c>
      <c r="AC17">
        <f>V17*K22</f>
        <v>24.780669144981413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1053</v>
      </c>
      <c r="D18" s="5">
        <v>574</v>
      </c>
      <c r="E18" s="4">
        <v>52</v>
      </c>
      <c r="F18" s="4">
        <v>11</v>
      </c>
      <c r="G18" s="4">
        <v>20</v>
      </c>
      <c r="H18" s="18">
        <v>111</v>
      </c>
      <c r="I18" s="4">
        <v>0</v>
      </c>
      <c r="J18" s="22">
        <v>14</v>
      </c>
      <c r="K18" s="22">
        <v>0</v>
      </c>
      <c r="L18" s="25">
        <v>52</v>
      </c>
      <c r="M18" s="4">
        <v>114</v>
      </c>
      <c r="N18" s="14">
        <v>28</v>
      </c>
      <c r="O18" s="27">
        <v>77</v>
      </c>
      <c r="P18" s="41">
        <f t="shared" si="2"/>
        <v>145</v>
      </c>
      <c r="Q18" s="42">
        <f t="shared" si="3"/>
        <v>637</v>
      </c>
      <c r="R18" s="43">
        <f t="shared" si="4"/>
        <v>782</v>
      </c>
      <c r="S18" s="34">
        <f t="shared" si="6"/>
        <v>0.74264007597340931</v>
      </c>
      <c r="T18" s="29">
        <f t="shared" si="7"/>
        <v>1053</v>
      </c>
      <c r="U18" s="30">
        <f t="shared" si="8"/>
        <v>0</v>
      </c>
      <c r="V18" s="3">
        <f>C18/C20</f>
        <v>0.10873605947955391</v>
      </c>
      <c r="W18">
        <f>V18*D22</f>
        <v>24.030669144981413</v>
      </c>
      <c r="X18">
        <f>V18*E22</f>
        <v>7.1765799256505582</v>
      </c>
      <c r="Z18">
        <f>V18*G22</f>
        <v>8.481412639405205</v>
      </c>
      <c r="AA18">
        <f>V18*H22</f>
        <v>0.65241635687732347</v>
      </c>
      <c r="AB18">
        <f>V18*I22</f>
        <v>245.52602230483271</v>
      </c>
      <c r="AC18">
        <f>V18*K22</f>
        <v>23.486988847583643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402</v>
      </c>
      <c r="D19" s="7">
        <v>173</v>
      </c>
      <c r="E19" s="6">
        <v>48</v>
      </c>
      <c r="F19" s="6">
        <v>17</v>
      </c>
      <c r="G19" s="6">
        <v>13</v>
      </c>
      <c r="H19" s="19">
        <v>40</v>
      </c>
      <c r="I19" s="6">
        <v>0</v>
      </c>
      <c r="J19" s="23">
        <v>10</v>
      </c>
      <c r="K19" s="23">
        <v>0</v>
      </c>
      <c r="L19" s="26">
        <v>18</v>
      </c>
      <c r="M19" s="6">
        <v>56</v>
      </c>
      <c r="N19" s="15">
        <v>4</v>
      </c>
      <c r="O19" s="28">
        <v>23</v>
      </c>
      <c r="P19" s="56">
        <f t="shared" si="2"/>
        <v>63</v>
      </c>
      <c r="Q19" s="57">
        <f t="shared" si="3"/>
        <v>238</v>
      </c>
      <c r="R19" s="58">
        <f t="shared" si="4"/>
        <v>301</v>
      </c>
      <c r="S19" s="59">
        <f t="shared" si="6"/>
        <v>0.74875621890547261</v>
      </c>
      <c r="T19" s="29">
        <f t="shared" si="7"/>
        <v>402</v>
      </c>
      <c r="U19" s="30">
        <f t="shared" si="8"/>
        <v>0</v>
      </c>
      <c r="V19" s="3">
        <f>C19/C20</f>
        <v>4.151177199504337E-2</v>
      </c>
      <c r="W19">
        <f>V19*D22</f>
        <v>9.1741016109045841</v>
      </c>
      <c r="X19">
        <f>V19*E22</f>
        <v>2.7397769516728623</v>
      </c>
      <c r="Z19">
        <f>V19*G22</f>
        <v>3.2379182156133828</v>
      </c>
      <c r="AA19">
        <f>V19*H22</f>
        <v>0.24907063197026022</v>
      </c>
      <c r="AB19">
        <f>V19*I22</f>
        <v>93.73358116480793</v>
      </c>
      <c r="AC19">
        <f>V19*K22</f>
        <v>8.9665427509293671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9684</v>
      </c>
      <c r="D20" s="52">
        <f t="shared" ref="D20:R20" si="9">SUM(D8:D19)</f>
        <v>4894</v>
      </c>
      <c r="E20" s="52">
        <f t="shared" si="9"/>
        <v>667</v>
      </c>
      <c r="F20" s="52">
        <f t="shared" si="9"/>
        <v>62</v>
      </c>
      <c r="G20" s="52">
        <f t="shared" si="9"/>
        <v>341</v>
      </c>
      <c r="H20" s="52">
        <f t="shared" si="9"/>
        <v>1148</v>
      </c>
      <c r="I20" s="52">
        <f t="shared" si="9"/>
        <v>3</v>
      </c>
      <c r="J20" s="52">
        <f t="shared" si="9"/>
        <v>206</v>
      </c>
      <c r="K20" s="61">
        <f t="shared" si="9"/>
        <v>2</v>
      </c>
      <c r="L20" s="62">
        <f t="shared" si="9"/>
        <v>305</v>
      </c>
      <c r="M20" s="52">
        <f t="shared" si="9"/>
        <v>1153</v>
      </c>
      <c r="N20" s="60">
        <f t="shared" si="9"/>
        <v>229</v>
      </c>
      <c r="O20" s="63">
        <f t="shared" si="9"/>
        <v>674</v>
      </c>
      <c r="P20" s="64">
        <f t="shared" si="9"/>
        <v>1699</v>
      </c>
      <c r="Q20" s="52">
        <f t="shared" si="9"/>
        <v>5625</v>
      </c>
      <c r="R20" s="52">
        <f t="shared" si="9"/>
        <v>7324</v>
      </c>
      <c r="S20" s="34">
        <f t="shared" si="6"/>
        <v>0.75629904997934738</v>
      </c>
      <c r="T20" s="29">
        <f t="shared" si="7"/>
        <v>9684</v>
      </c>
      <c r="U20" s="30">
        <f t="shared" si="8"/>
        <v>0</v>
      </c>
      <c r="V20" s="11">
        <f t="shared" ref="V20:AC20" si="10">SUM(V15:V19)</f>
        <v>0.47666253614209003</v>
      </c>
      <c r="W20" s="12">
        <f t="shared" si="10"/>
        <v>105.3424204874019</v>
      </c>
      <c r="X20" s="12">
        <f t="shared" si="10"/>
        <v>31.459727385377942</v>
      </c>
      <c r="Y20" s="12">
        <f t="shared" si="10"/>
        <v>0.29460966542750933</v>
      </c>
      <c r="Z20" s="12">
        <f t="shared" si="10"/>
        <v>37.179677819083025</v>
      </c>
      <c r="AA20" s="12">
        <f t="shared" si="10"/>
        <v>2.8599752168525403</v>
      </c>
      <c r="AB20" s="12">
        <f t="shared" si="10"/>
        <v>1076.3040066088392</v>
      </c>
      <c r="AC20" s="12">
        <f t="shared" si="10"/>
        <v>102.95910780669145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77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903</v>
      </c>
    </row>
    <row r="28" spans="1:31" x14ac:dyDescent="0.25">
      <c r="U28" s="32">
        <f>U27/C20</f>
        <v>9.3246592317224292E-2</v>
      </c>
    </row>
    <row r="29" spans="1:31" x14ac:dyDescent="0.25">
      <c r="P29" s="9" t="s">
        <v>44</v>
      </c>
    </row>
    <row r="30" spans="1:31" x14ac:dyDescent="0.25">
      <c r="P30" t="s">
        <v>15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I25" sqref="I25"/>
    </sheetView>
  </sheetViews>
  <sheetFormatPr defaultRowHeight="15" x14ac:dyDescent="0.25"/>
  <cols>
    <col min="1" max="1" width="6" customWidth="1"/>
    <col min="2" max="2" width="18.8554687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75</v>
      </c>
      <c r="B4" s="87"/>
      <c r="C4" s="49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506</v>
      </c>
      <c r="D8" s="68">
        <v>232</v>
      </c>
      <c r="E8" s="68">
        <v>18</v>
      </c>
      <c r="F8" s="68">
        <v>1</v>
      </c>
      <c r="G8" s="68">
        <v>33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39</v>
      </c>
      <c r="N8" s="71">
        <v>14</v>
      </c>
      <c r="O8" s="72">
        <v>37</v>
      </c>
      <c r="P8" s="73">
        <f>G8+H8+I8+J8</f>
        <v>154</v>
      </c>
      <c r="Q8" s="74">
        <f>D8+E8+F8+K8</f>
        <v>251</v>
      </c>
      <c r="R8" s="75">
        <f>P8+Q8</f>
        <v>405</v>
      </c>
      <c r="S8" s="76">
        <f t="shared" ref="S8:S14" si="0">R8/C8</f>
        <v>0.80039525691699609</v>
      </c>
      <c r="T8" s="38">
        <f>SUM(D8:O8)</f>
        <v>506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382</v>
      </c>
      <c r="D9" s="4">
        <v>151</v>
      </c>
      <c r="E9" s="4">
        <v>51</v>
      </c>
      <c r="F9" s="4">
        <v>6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40</v>
      </c>
      <c r="N9" s="14">
        <v>8</v>
      </c>
      <c r="O9" s="27">
        <v>29</v>
      </c>
      <c r="P9" s="79">
        <f t="shared" ref="P9:P19" si="2">G9+H9+I9+J9</f>
        <v>86</v>
      </c>
      <c r="Q9" s="80">
        <f t="shared" ref="Q9:Q19" si="3">D9+E9+F9+K9</f>
        <v>208</v>
      </c>
      <c r="R9" s="81">
        <f t="shared" ref="R9:R19" si="4">P9+Q9</f>
        <v>294</v>
      </c>
      <c r="S9" s="82">
        <f t="shared" si="0"/>
        <v>0.76963350785340312</v>
      </c>
      <c r="T9" s="38">
        <f t="shared" ref="T9:T14" si="5">SUM(D9:O9)</f>
        <v>382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878</v>
      </c>
      <c r="D10" s="4">
        <v>426</v>
      </c>
      <c r="E10" s="4">
        <v>67</v>
      </c>
      <c r="F10" s="4">
        <v>5</v>
      </c>
      <c r="G10" s="4">
        <v>32</v>
      </c>
      <c r="H10" s="4">
        <v>124</v>
      </c>
      <c r="I10" s="4">
        <v>0</v>
      </c>
      <c r="J10" s="22">
        <v>36</v>
      </c>
      <c r="K10" s="22">
        <v>0</v>
      </c>
      <c r="L10" s="25">
        <v>30</v>
      </c>
      <c r="M10" s="4">
        <v>66</v>
      </c>
      <c r="N10" s="14">
        <v>27</v>
      </c>
      <c r="O10" s="27">
        <v>65</v>
      </c>
      <c r="P10" s="79">
        <f t="shared" si="2"/>
        <v>192</v>
      </c>
      <c r="Q10" s="80">
        <f t="shared" si="3"/>
        <v>498</v>
      </c>
      <c r="R10" s="81">
        <f t="shared" si="4"/>
        <v>690</v>
      </c>
      <c r="S10" s="82">
        <f t="shared" si="0"/>
        <v>0.78587699316628701</v>
      </c>
      <c r="T10" s="38">
        <f t="shared" si="5"/>
        <v>878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727</v>
      </c>
      <c r="D11" s="4">
        <v>389</v>
      </c>
      <c r="E11" s="4">
        <v>49</v>
      </c>
      <c r="F11" s="4">
        <v>2</v>
      </c>
      <c r="G11" s="4">
        <v>40</v>
      </c>
      <c r="H11" s="4">
        <v>70</v>
      </c>
      <c r="I11" s="4">
        <v>0</v>
      </c>
      <c r="J11" s="22">
        <v>17</v>
      </c>
      <c r="K11" s="22">
        <v>0</v>
      </c>
      <c r="L11" s="25">
        <v>27</v>
      </c>
      <c r="M11" s="4">
        <v>61</v>
      </c>
      <c r="N11" s="14">
        <v>20</v>
      </c>
      <c r="O11" s="27">
        <v>52</v>
      </c>
      <c r="P11" s="79">
        <f t="shared" si="2"/>
        <v>127</v>
      </c>
      <c r="Q11" s="80">
        <f t="shared" si="3"/>
        <v>440</v>
      </c>
      <c r="R11" s="81">
        <f t="shared" si="4"/>
        <v>567</v>
      </c>
      <c r="S11" s="82">
        <f t="shared" si="0"/>
        <v>0.7799174690508941</v>
      </c>
      <c r="T11" s="38">
        <f t="shared" si="5"/>
        <v>727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1201</v>
      </c>
      <c r="D12" s="4">
        <v>538</v>
      </c>
      <c r="E12" s="4">
        <v>85</v>
      </c>
      <c r="F12" s="4">
        <v>3</v>
      </c>
      <c r="G12" s="4">
        <v>39</v>
      </c>
      <c r="H12" s="4">
        <v>168</v>
      </c>
      <c r="I12" s="4">
        <v>3</v>
      </c>
      <c r="J12" s="22">
        <v>39</v>
      </c>
      <c r="K12" s="22">
        <v>0</v>
      </c>
      <c r="L12" s="25">
        <v>24</v>
      </c>
      <c r="M12" s="4">
        <v>202</v>
      </c>
      <c r="N12" s="14">
        <v>15</v>
      </c>
      <c r="O12" s="27">
        <v>85</v>
      </c>
      <c r="P12" s="79">
        <f t="shared" si="2"/>
        <v>249</v>
      </c>
      <c r="Q12" s="80">
        <f t="shared" si="3"/>
        <v>626</v>
      </c>
      <c r="R12" s="81">
        <f t="shared" si="4"/>
        <v>875</v>
      </c>
      <c r="S12" s="82">
        <f t="shared" si="0"/>
        <v>0.72855953372189841</v>
      </c>
      <c r="T12" s="38">
        <f t="shared" si="5"/>
        <v>1201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700</v>
      </c>
      <c r="D13" s="4">
        <v>308</v>
      </c>
      <c r="E13" s="4">
        <v>81</v>
      </c>
      <c r="F13" s="4">
        <v>2</v>
      </c>
      <c r="G13" s="4">
        <v>12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98</v>
      </c>
      <c r="N13" s="14">
        <v>8</v>
      </c>
      <c r="O13" s="27">
        <v>39</v>
      </c>
      <c r="P13" s="79">
        <f t="shared" si="2"/>
        <v>147</v>
      </c>
      <c r="Q13" s="80">
        <f t="shared" si="3"/>
        <v>392</v>
      </c>
      <c r="R13" s="81">
        <f t="shared" si="4"/>
        <v>539</v>
      </c>
      <c r="S13" s="82">
        <f t="shared" si="0"/>
        <v>0.77</v>
      </c>
      <c r="T13" s="38">
        <f t="shared" si="5"/>
        <v>700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674</v>
      </c>
      <c r="D14" s="4">
        <v>353</v>
      </c>
      <c r="E14" s="4">
        <v>53</v>
      </c>
      <c r="F14" s="4">
        <v>5</v>
      </c>
      <c r="G14" s="4">
        <v>31</v>
      </c>
      <c r="H14" s="4">
        <v>48</v>
      </c>
      <c r="I14" s="4">
        <v>0</v>
      </c>
      <c r="J14" s="22">
        <v>12</v>
      </c>
      <c r="K14" s="22">
        <v>0</v>
      </c>
      <c r="L14" s="25">
        <v>18</v>
      </c>
      <c r="M14" s="4">
        <v>89</v>
      </c>
      <c r="N14" s="14">
        <v>17</v>
      </c>
      <c r="O14" s="27">
        <v>48</v>
      </c>
      <c r="P14" s="79">
        <f t="shared" si="2"/>
        <v>91</v>
      </c>
      <c r="Q14" s="80">
        <f t="shared" si="3"/>
        <v>411</v>
      </c>
      <c r="R14" s="81">
        <f t="shared" si="4"/>
        <v>502</v>
      </c>
      <c r="S14" s="82">
        <f t="shared" si="0"/>
        <v>0.74480712166172103</v>
      </c>
      <c r="T14" s="38">
        <f t="shared" si="5"/>
        <v>674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47" t="s">
        <v>33</v>
      </c>
      <c r="C15" s="51">
        <v>951</v>
      </c>
      <c r="D15" s="5">
        <v>517</v>
      </c>
      <c r="E15" s="4">
        <v>71</v>
      </c>
      <c r="F15" s="4">
        <v>3</v>
      </c>
      <c r="G15" s="4">
        <v>17</v>
      </c>
      <c r="H15" s="18">
        <v>62</v>
      </c>
      <c r="I15" s="4" t="s">
        <v>40</v>
      </c>
      <c r="J15" s="22">
        <v>14</v>
      </c>
      <c r="K15" s="22">
        <v>1</v>
      </c>
      <c r="L15" s="25">
        <v>21</v>
      </c>
      <c r="M15" s="4">
        <v>129</v>
      </c>
      <c r="N15" s="14">
        <v>22</v>
      </c>
      <c r="O15" s="27">
        <v>94</v>
      </c>
      <c r="P15" s="79">
        <f t="shared" si="2"/>
        <v>94</v>
      </c>
      <c r="Q15" s="80">
        <f t="shared" si="3"/>
        <v>592</v>
      </c>
      <c r="R15" s="81">
        <f t="shared" si="4"/>
        <v>686</v>
      </c>
      <c r="S15" s="82">
        <f>R15/C15</f>
        <v>0.72134595162986326</v>
      </c>
      <c r="T15" s="38">
        <f>SUM(D15:O15)</f>
        <v>951</v>
      </c>
      <c r="U15" s="30">
        <f>C15-T15</f>
        <v>0</v>
      </c>
      <c r="V15" s="3">
        <f>C15/C20</f>
        <v>9.8203221809169766E-2</v>
      </c>
      <c r="W15">
        <f>V15*D22</f>
        <v>21.702912019826517</v>
      </c>
      <c r="X15">
        <f>V15*E22</f>
        <v>6.481412639405205</v>
      </c>
      <c r="Y15">
        <f>V15*F15</f>
        <v>0.29460966542750933</v>
      </c>
      <c r="Z15">
        <f>V15*G22</f>
        <v>7.6598513011152418</v>
      </c>
      <c r="AA15">
        <f>V15*H22</f>
        <v>0.58921933085501865</v>
      </c>
      <c r="AB15">
        <f>V15*I22</f>
        <v>221.74287484510532</v>
      </c>
      <c r="AC15">
        <f>V15*K22</f>
        <v>21.211895910780669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1099</v>
      </c>
      <c r="D16" s="5">
        <v>603</v>
      </c>
      <c r="E16" s="4">
        <v>64</v>
      </c>
      <c r="F16" s="4">
        <v>3</v>
      </c>
      <c r="G16" s="4">
        <v>41</v>
      </c>
      <c r="H16" s="18">
        <v>136</v>
      </c>
      <c r="I16" s="4" t="s">
        <v>41</v>
      </c>
      <c r="J16" s="22">
        <v>5</v>
      </c>
      <c r="K16" s="22">
        <v>0</v>
      </c>
      <c r="L16" s="25">
        <v>26</v>
      </c>
      <c r="M16" s="4">
        <v>136</v>
      </c>
      <c r="N16" s="14">
        <v>25</v>
      </c>
      <c r="O16" s="27">
        <v>60</v>
      </c>
      <c r="P16" s="79">
        <f t="shared" si="2"/>
        <v>182</v>
      </c>
      <c r="Q16" s="80">
        <f t="shared" si="3"/>
        <v>670</v>
      </c>
      <c r="R16" s="81">
        <f t="shared" si="4"/>
        <v>852</v>
      </c>
      <c r="S16" s="82">
        <f t="shared" ref="S16:S20" si="6">R16/C16</f>
        <v>0.77525022747952688</v>
      </c>
      <c r="T16" s="29">
        <f t="shared" ref="T16:T20" si="7">SUM(D16:O16)</f>
        <v>1099</v>
      </c>
      <c r="U16" s="30">
        <f t="shared" ref="U16:U20" si="8">C16-T16</f>
        <v>0</v>
      </c>
      <c r="V16" s="3">
        <f>C16/C20</f>
        <v>0.11348616274266832</v>
      </c>
      <c r="W16">
        <f>V16*D22</f>
        <v>25.080441966129698</v>
      </c>
      <c r="X16">
        <f>V16*E22</f>
        <v>7.4900867410161087</v>
      </c>
      <c r="Z16">
        <f>V16*G22</f>
        <v>8.851920693928129</v>
      </c>
      <c r="AA16">
        <f>V16*H22</f>
        <v>0.6809169764560099</v>
      </c>
      <c r="AB16">
        <f>V16*I22</f>
        <v>256.25175547294504</v>
      </c>
      <c r="AC16">
        <f>V16*K22</f>
        <v>24.513011152416357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1111</v>
      </c>
      <c r="D17" s="5">
        <v>630</v>
      </c>
      <c r="E17" s="4">
        <v>28</v>
      </c>
      <c r="F17" s="4">
        <v>4</v>
      </c>
      <c r="G17" s="4">
        <v>38</v>
      </c>
      <c r="H17" s="18">
        <v>98</v>
      </c>
      <c r="I17" s="4" t="s">
        <v>41</v>
      </c>
      <c r="J17" s="22">
        <v>33</v>
      </c>
      <c r="K17" s="22">
        <v>0</v>
      </c>
      <c r="L17" s="25">
        <v>51</v>
      </c>
      <c r="M17" s="4">
        <v>123</v>
      </c>
      <c r="N17" s="14">
        <v>41</v>
      </c>
      <c r="O17" s="27">
        <v>65</v>
      </c>
      <c r="P17" s="83">
        <f t="shared" si="2"/>
        <v>169</v>
      </c>
      <c r="Q17" s="84">
        <f t="shared" si="3"/>
        <v>662</v>
      </c>
      <c r="R17" s="85">
        <f t="shared" si="4"/>
        <v>831</v>
      </c>
      <c r="S17" s="82">
        <f t="shared" si="6"/>
        <v>0.74797479747974793</v>
      </c>
      <c r="T17" s="29">
        <f t="shared" si="7"/>
        <v>1111</v>
      </c>
      <c r="U17" s="30">
        <f t="shared" si="8"/>
        <v>0</v>
      </c>
      <c r="V17" s="3">
        <f>C17/C20</f>
        <v>0.11472532011565469</v>
      </c>
      <c r="W17">
        <f>V17*D22</f>
        <v>25.354295745559686</v>
      </c>
      <c r="X17">
        <f>V17*E22</f>
        <v>7.5718711276332096</v>
      </c>
      <c r="Z17">
        <f>V17*G22</f>
        <v>8.948574969021065</v>
      </c>
      <c r="AA17">
        <f>V17*H22</f>
        <v>0.68835192069392814</v>
      </c>
      <c r="AB17">
        <f>V17*I22</f>
        <v>259.04977282114828</v>
      </c>
      <c r="AC17">
        <f>V17*K22</f>
        <v>24.780669144981413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1053</v>
      </c>
      <c r="D18" s="5">
        <v>574</v>
      </c>
      <c r="E18" s="4">
        <v>52</v>
      </c>
      <c r="F18" s="4">
        <v>11</v>
      </c>
      <c r="G18" s="4">
        <v>20</v>
      </c>
      <c r="H18" s="18">
        <v>111</v>
      </c>
      <c r="I18" s="4">
        <v>0</v>
      </c>
      <c r="J18" s="22">
        <v>14</v>
      </c>
      <c r="K18" s="22">
        <v>0</v>
      </c>
      <c r="L18" s="25">
        <v>52</v>
      </c>
      <c r="M18" s="4">
        <v>114</v>
      </c>
      <c r="N18" s="14">
        <v>28</v>
      </c>
      <c r="O18" s="27">
        <v>77</v>
      </c>
      <c r="P18" s="41">
        <f t="shared" si="2"/>
        <v>145</v>
      </c>
      <c r="Q18" s="42">
        <f t="shared" si="3"/>
        <v>637</v>
      </c>
      <c r="R18" s="43">
        <f t="shared" si="4"/>
        <v>782</v>
      </c>
      <c r="S18" s="34">
        <f t="shared" si="6"/>
        <v>0.74264007597340931</v>
      </c>
      <c r="T18" s="29">
        <f t="shared" si="7"/>
        <v>1053</v>
      </c>
      <c r="U18" s="30">
        <f t="shared" si="8"/>
        <v>0</v>
      </c>
      <c r="V18" s="3">
        <f>C18/C20</f>
        <v>0.10873605947955391</v>
      </c>
      <c r="W18">
        <f>V18*D22</f>
        <v>24.030669144981413</v>
      </c>
      <c r="X18">
        <f>V18*E22</f>
        <v>7.1765799256505582</v>
      </c>
      <c r="Z18">
        <f>V18*G22</f>
        <v>8.481412639405205</v>
      </c>
      <c r="AA18">
        <f>V18*H22</f>
        <v>0.65241635687732347</v>
      </c>
      <c r="AB18">
        <f>V18*I22</f>
        <v>245.52602230483271</v>
      </c>
      <c r="AC18">
        <f>V18*K22</f>
        <v>23.486988847583643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402</v>
      </c>
      <c r="D19" s="7">
        <v>173</v>
      </c>
      <c r="E19" s="6">
        <v>48</v>
      </c>
      <c r="F19" s="6">
        <v>17</v>
      </c>
      <c r="G19" s="6">
        <v>13</v>
      </c>
      <c r="H19" s="19">
        <v>40</v>
      </c>
      <c r="I19" s="6">
        <v>0</v>
      </c>
      <c r="J19" s="23">
        <v>10</v>
      </c>
      <c r="K19" s="23">
        <v>0</v>
      </c>
      <c r="L19" s="26">
        <v>18</v>
      </c>
      <c r="M19" s="6">
        <v>56</v>
      </c>
      <c r="N19" s="15">
        <v>4</v>
      </c>
      <c r="O19" s="28">
        <v>23</v>
      </c>
      <c r="P19" s="56">
        <f t="shared" si="2"/>
        <v>63</v>
      </c>
      <c r="Q19" s="57">
        <f t="shared" si="3"/>
        <v>238</v>
      </c>
      <c r="R19" s="58">
        <f t="shared" si="4"/>
        <v>301</v>
      </c>
      <c r="S19" s="59">
        <f t="shared" si="6"/>
        <v>0.74875621890547261</v>
      </c>
      <c r="T19" s="29">
        <f t="shared" si="7"/>
        <v>402</v>
      </c>
      <c r="U19" s="30">
        <f t="shared" si="8"/>
        <v>0</v>
      </c>
      <c r="V19" s="3">
        <f>C19/C20</f>
        <v>4.151177199504337E-2</v>
      </c>
      <c r="W19">
        <f>V19*D22</f>
        <v>9.1741016109045841</v>
      </c>
      <c r="X19">
        <f>V19*E22</f>
        <v>2.7397769516728623</v>
      </c>
      <c r="Z19">
        <f>V19*G22</f>
        <v>3.2379182156133828</v>
      </c>
      <c r="AA19">
        <f>V19*H22</f>
        <v>0.24907063197026022</v>
      </c>
      <c r="AB19">
        <f>V19*I22</f>
        <v>93.73358116480793</v>
      </c>
      <c r="AC19">
        <f>V19*K22</f>
        <v>8.9665427509293671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9684</v>
      </c>
      <c r="D20" s="52">
        <f t="shared" ref="D20:R20" si="9">SUM(D8:D19)</f>
        <v>4894</v>
      </c>
      <c r="E20" s="52">
        <f t="shared" si="9"/>
        <v>667</v>
      </c>
      <c r="F20" s="52">
        <f t="shared" si="9"/>
        <v>62</v>
      </c>
      <c r="G20" s="52">
        <f t="shared" si="9"/>
        <v>341</v>
      </c>
      <c r="H20" s="52">
        <f t="shared" si="9"/>
        <v>1148</v>
      </c>
      <c r="I20" s="52">
        <f t="shared" si="9"/>
        <v>3</v>
      </c>
      <c r="J20" s="52">
        <f t="shared" si="9"/>
        <v>206</v>
      </c>
      <c r="K20" s="61">
        <f t="shared" si="9"/>
        <v>2</v>
      </c>
      <c r="L20" s="62">
        <f t="shared" si="9"/>
        <v>305</v>
      </c>
      <c r="M20" s="52">
        <f t="shared" si="9"/>
        <v>1153</v>
      </c>
      <c r="N20" s="60">
        <f t="shared" si="9"/>
        <v>229</v>
      </c>
      <c r="O20" s="63">
        <f t="shared" si="9"/>
        <v>674</v>
      </c>
      <c r="P20" s="64">
        <f t="shared" si="9"/>
        <v>1699</v>
      </c>
      <c r="Q20" s="52">
        <f t="shared" si="9"/>
        <v>5625</v>
      </c>
      <c r="R20" s="52">
        <f t="shared" si="9"/>
        <v>7324</v>
      </c>
      <c r="S20" s="34">
        <f t="shared" si="6"/>
        <v>0.75629904997934738</v>
      </c>
      <c r="T20" s="29">
        <f t="shared" si="7"/>
        <v>9684</v>
      </c>
      <c r="U20" s="30">
        <f t="shared" si="8"/>
        <v>0</v>
      </c>
      <c r="V20" s="11">
        <f t="shared" ref="V20:AC20" si="10">SUM(V15:V19)</f>
        <v>0.47666253614209003</v>
      </c>
      <c r="W20" s="12">
        <f t="shared" si="10"/>
        <v>105.3424204874019</v>
      </c>
      <c r="X20" s="12">
        <f t="shared" si="10"/>
        <v>31.459727385377942</v>
      </c>
      <c r="Y20" s="12">
        <f t="shared" si="10"/>
        <v>0.29460966542750933</v>
      </c>
      <c r="Z20" s="12">
        <f t="shared" si="10"/>
        <v>37.179677819083025</v>
      </c>
      <c r="AA20" s="12">
        <f t="shared" si="10"/>
        <v>2.8599752168525403</v>
      </c>
      <c r="AB20" s="12">
        <f t="shared" si="10"/>
        <v>1076.3040066088392</v>
      </c>
      <c r="AC20" s="12">
        <f t="shared" si="10"/>
        <v>102.95910780669145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76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903</v>
      </c>
    </row>
    <row r="28" spans="1:31" x14ac:dyDescent="0.25">
      <c r="U28" s="32">
        <f>U27/C20</f>
        <v>9.3246592317224292E-2</v>
      </c>
    </row>
    <row r="29" spans="1:31" x14ac:dyDescent="0.25">
      <c r="P29" s="9" t="s">
        <v>44</v>
      </c>
    </row>
    <row r="30" spans="1:31" x14ac:dyDescent="0.25">
      <c r="P30" t="s">
        <v>15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R27" sqref="R27"/>
    </sheetView>
  </sheetViews>
  <sheetFormatPr defaultRowHeight="15" x14ac:dyDescent="0.25"/>
  <cols>
    <col min="1" max="1" width="6" customWidth="1"/>
    <col min="2" max="2" width="18.8554687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73</v>
      </c>
      <c r="B4" s="87"/>
      <c r="C4" s="49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506</v>
      </c>
      <c r="D8" s="68">
        <v>232</v>
      </c>
      <c r="E8" s="68">
        <v>18</v>
      </c>
      <c r="F8" s="68">
        <v>1</v>
      </c>
      <c r="G8" s="68">
        <v>33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39</v>
      </c>
      <c r="N8" s="71">
        <v>14</v>
      </c>
      <c r="O8" s="72">
        <v>37</v>
      </c>
      <c r="P8" s="73">
        <f>G8+H8+I8+J8</f>
        <v>154</v>
      </c>
      <c r="Q8" s="74">
        <f>D8+E8+F8+K8</f>
        <v>251</v>
      </c>
      <c r="R8" s="75">
        <f>P8+Q8</f>
        <v>405</v>
      </c>
      <c r="S8" s="76">
        <f t="shared" ref="S8:S14" si="0">R8/C8</f>
        <v>0.80039525691699609</v>
      </c>
      <c r="T8" s="38">
        <f>SUM(D8:O8)</f>
        <v>506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382</v>
      </c>
      <c r="D9" s="4">
        <v>151</v>
      </c>
      <c r="E9" s="4">
        <v>51</v>
      </c>
      <c r="F9" s="4">
        <v>6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40</v>
      </c>
      <c r="N9" s="14">
        <v>8</v>
      </c>
      <c r="O9" s="27">
        <v>29</v>
      </c>
      <c r="P9" s="79">
        <f t="shared" ref="P9:P19" si="2">G9+H9+I9+J9</f>
        <v>86</v>
      </c>
      <c r="Q9" s="80">
        <f t="shared" ref="Q9:Q19" si="3">D9+E9+F9+K9</f>
        <v>208</v>
      </c>
      <c r="R9" s="81">
        <f t="shared" ref="R9:R19" si="4">P9+Q9</f>
        <v>294</v>
      </c>
      <c r="S9" s="82">
        <f t="shared" si="0"/>
        <v>0.76963350785340312</v>
      </c>
      <c r="T9" s="38">
        <f t="shared" ref="T9:T14" si="5">SUM(D9:O9)</f>
        <v>382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878</v>
      </c>
      <c r="D10" s="4">
        <v>426</v>
      </c>
      <c r="E10" s="4">
        <v>67</v>
      </c>
      <c r="F10" s="4">
        <v>5</v>
      </c>
      <c r="G10" s="4">
        <v>32</v>
      </c>
      <c r="H10" s="4">
        <v>124</v>
      </c>
      <c r="I10" s="4">
        <v>0</v>
      </c>
      <c r="J10" s="22">
        <v>36</v>
      </c>
      <c r="K10" s="22">
        <v>0</v>
      </c>
      <c r="L10" s="25">
        <v>30</v>
      </c>
      <c r="M10" s="4">
        <v>66</v>
      </c>
      <c r="N10" s="14">
        <v>27</v>
      </c>
      <c r="O10" s="27">
        <v>65</v>
      </c>
      <c r="P10" s="79">
        <f t="shared" si="2"/>
        <v>192</v>
      </c>
      <c r="Q10" s="80">
        <f t="shared" si="3"/>
        <v>498</v>
      </c>
      <c r="R10" s="81">
        <f t="shared" si="4"/>
        <v>690</v>
      </c>
      <c r="S10" s="82">
        <f t="shared" si="0"/>
        <v>0.78587699316628701</v>
      </c>
      <c r="T10" s="38">
        <f t="shared" si="5"/>
        <v>878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727</v>
      </c>
      <c r="D11" s="4">
        <v>389</v>
      </c>
      <c r="E11" s="4">
        <v>49</v>
      </c>
      <c r="F11" s="4">
        <v>2</v>
      </c>
      <c r="G11" s="4">
        <v>40</v>
      </c>
      <c r="H11" s="4">
        <v>70</v>
      </c>
      <c r="I11" s="4">
        <v>0</v>
      </c>
      <c r="J11" s="22">
        <v>17</v>
      </c>
      <c r="K11" s="22">
        <v>0</v>
      </c>
      <c r="L11" s="25">
        <v>27</v>
      </c>
      <c r="M11" s="4">
        <v>61</v>
      </c>
      <c r="N11" s="14">
        <v>20</v>
      </c>
      <c r="O11" s="27">
        <v>52</v>
      </c>
      <c r="P11" s="79">
        <f t="shared" si="2"/>
        <v>127</v>
      </c>
      <c r="Q11" s="80">
        <f t="shared" si="3"/>
        <v>440</v>
      </c>
      <c r="R11" s="81">
        <f t="shared" si="4"/>
        <v>567</v>
      </c>
      <c r="S11" s="82">
        <f t="shared" si="0"/>
        <v>0.7799174690508941</v>
      </c>
      <c r="T11" s="38">
        <f t="shared" si="5"/>
        <v>727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1201</v>
      </c>
      <c r="D12" s="4">
        <v>538</v>
      </c>
      <c r="E12" s="4">
        <v>85</v>
      </c>
      <c r="F12" s="4">
        <v>3</v>
      </c>
      <c r="G12" s="4">
        <v>39</v>
      </c>
      <c r="H12" s="4">
        <v>168</v>
      </c>
      <c r="I12" s="4">
        <v>3</v>
      </c>
      <c r="J12" s="22">
        <v>39</v>
      </c>
      <c r="K12" s="22">
        <v>0</v>
      </c>
      <c r="L12" s="25">
        <v>24</v>
      </c>
      <c r="M12" s="4">
        <v>202</v>
      </c>
      <c r="N12" s="14">
        <v>15</v>
      </c>
      <c r="O12" s="27">
        <v>85</v>
      </c>
      <c r="P12" s="79">
        <f t="shared" si="2"/>
        <v>249</v>
      </c>
      <c r="Q12" s="80">
        <f t="shared" si="3"/>
        <v>626</v>
      </c>
      <c r="R12" s="81">
        <f t="shared" si="4"/>
        <v>875</v>
      </c>
      <c r="S12" s="82">
        <f t="shared" si="0"/>
        <v>0.72855953372189841</v>
      </c>
      <c r="T12" s="38">
        <f t="shared" si="5"/>
        <v>1201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700</v>
      </c>
      <c r="D13" s="4">
        <v>308</v>
      </c>
      <c r="E13" s="4">
        <v>81</v>
      </c>
      <c r="F13" s="4">
        <v>2</v>
      </c>
      <c r="G13" s="4">
        <v>12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98</v>
      </c>
      <c r="N13" s="14">
        <v>8</v>
      </c>
      <c r="O13" s="27">
        <v>39</v>
      </c>
      <c r="P13" s="79">
        <f t="shared" si="2"/>
        <v>147</v>
      </c>
      <c r="Q13" s="80">
        <f t="shared" si="3"/>
        <v>392</v>
      </c>
      <c r="R13" s="81">
        <f t="shared" si="4"/>
        <v>539</v>
      </c>
      <c r="S13" s="82">
        <f t="shared" si="0"/>
        <v>0.77</v>
      </c>
      <c r="T13" s="38">
        <f t="shared" si="5"/>
        <v>700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674</v>
      </c>
      <c r="D14" s="4">
        <v>353</v>
      </c>
      <c r="E14" s="4">
        <v>53</v>
      </c>
      <c r="F14" s="4">
        <v>5</v>
      </c>
      <c r="G14" s="4">
        <v>31</v>
      </c>
      <c r="H14" s="4">
        <v>48</v>
      </c>
      <c r="I14" s="4">
        <v>0</v>
      </c>
      <c r="J14" s="22">
        <v>12</v>
      </c>
      <c r="K14" s="22">
        <v>0</v>
      </c>
      <c r="L14" s="25">
        <v>18</v>
      </c>
      <c r="M14" s="4">
        <v>89</v>
      </c>
      <c r="N14" s="14">
        <v>17</v>
      </c>
      <c r="O14" s="27">
        <v>48</v>
      </c>
      <c r="P14" s="79">
        <f t="shared" si="2"/>
        <v>91</v>
      </c>
      <c r="Q14" s="80">
        <f t="shared" si="3"/>
        <v>411</v>
      </c>
      <c r="R14" s="81">
        <f t="shared" si="4"/>
        <v>502</v>
      </c>
      <c r="S14" s="82">
        <f t="shared" si="0"/>
        <v>0.74480712166172103</v>
      </c>
      <c r="T14" s="38">
        <f t="shared" si="5"/>
        <v>674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47" t="s">
        <v>33</v>
      </c>
      <c r="C15" s="51">
        <v>951</v>
      </c>
      <c r="D15" s="5">
        <v>517</v>
      </c>
      <c r="E15" s="4">
        <v>71</v>
      </c>
      <c r="F15" s="4">
        <v>3</v>
      </c>
      <c r="G15" s="4">
        <v>17</v>
      </c>
      <c r="H15" s="18">
        <v>62</v>
      </c>
      <c r="I15" s="4" t="s">
        <v>40</v>
      </c>
      <c r="J15" s="22">
        <v>14</v>
      </c>
      <c r="K15" s="22">
        <v>1</v>
      </c>
      <c r="L15" s="25">
        <v>21</v>
      </c>
      <c r="M15" s="4">
        <v>129</v>
      </c>
      <c r="N15" s="14">
        <v>22</v>
      </c>
      <c r="O15" s="27">
        <v>94</v>
      </c>
      <c r="P15" s="79">
        <f t="shared" si="2"/>
        <v>94</v>
      </c>
      <c r="Q15" s="80">
        <f t="shared" si="3"/>
        <v>592</v>
      </c>
      <c r="R15" s="81">
        <f t="shared" si="4"/>
        <v>686</v>
      </c>
      <c r="S15" s="82">
        <f>R15/C15</f>
        <v>0.72134595162986326</v>
      </c>
      <c r="T15" s="38">
        <f>SUM(D15:O15)</f>
        <v>951</v>
      </c>
      <c r="U15" s="30">
        <f>C15-T15</f>
        <v>0</v>
      </c>
      <c r="V15" s="3">
        <f>C15/C20</f>
        <v>9.8203221809169766E-2</v>
      </c>
      <c r="W15">
        <f>V15*D22</f>
        <v>21.702912019826517</v>
      </c>
      <c r="X15">
        <f>V15*E22</f>
        <v>6.481412639405205</v>
      </c>
      <c r="Y15">
        <f>V15*F15</f>
        <v>0.29460966542750933</v>
      </c>
      <c r="Z15">
        <f>V15*G22</f>
        <v>7.6598513011152418</v>
      </c>
      <c r="AA15">
        <f>V15*H22</f>
        <v>0.58921933085501865</v>
      </c>
      <c r="AB15">
        <f>V15*I22</f>
        <v>221.74287484510532</v>
      </c>
      <c r="AC15">
        <f>V15*K22</f>
        <v>21.211895910780669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1099</v>
      </c>
      <c r="D16" s="5">
        <v>603</v>
      </c>
      <c r="E16" s="4">
        <v>64</v>
      </c>
      <c r="F16" s="4">
        <v>3</v>
      </c>
      <c r="G16" s="4">
        <v>41</v>
      </c>
      <c r="H16" s="18">
        <v>136</v>
      </c>
      <c r="I16" s="4" t="s">
        <v>41</v>
      </c>
      <c r="J16" s="22">
        <v>5</v>
      </c>
      <c r="K16" s="22">
        <v>0</v>
      </c>
      <c r="L16" s="25">
        <v>26</v>
      </c>
      <c r="M16" s="4">
        <v>136</v>
      </c>
      <c r="N16" s="14">
        <v>25</v>
      </c>
      <c r="O16" s="27">
        <v>60</v>
      </c>
      <c r="P16" s="79">
        <f t="shared" si="2"/>
        <v>182</v>
      </c>
      <c r="Q16" s="80">
        <f t="shared" si="3"/>
        <v>670</v>
      </c>
      <c r="R16" s="81">
        <f t="shared" si="4"/>
        <v>852</v>
      </c>
      <c r="S16" s="82">
        <f t="shared" ref="S16:S20" si="6">R16/C16</f>
        <v>0.77525022747952688</v>
      </c>
      <c r="T16" s="29">
        <f t="shared" ref="T16:T20" si="7">SUM(D16:O16)</f>
        <v>1099</v>
      </c>
      <c r="U16" s="30">
        <f t="shared" ref="U16:U20" si="8">C16-T16</f>
        <v>0</v>
      </c>
      <c r="V16" s="3">
        <f>C16/C20</f>
        <v>0.11348616274266832</v>
      </c>
      <c r="W16">
        <f>V16*D22</f>
        <v>25.080441966129698</v>
      </c>
      <c r="X16">
        <f>V16*E22</f>
        <v>7.4900867410161087</v>
      </c>
      <c r="Z16">
        <f>V16*G22</f>
        <v>8.851920693928129</v>
      </c>
      <c r="AA16">
        <f>V16*H22</f>
        <v>0.6809169764560099</v>
      </c>
      <c r="AB16">
        <f>V16*I22</f>
        <v>256.25175547294504</v>
      </c>
      <c r="AC16">
        <f>V16*K22</f>
        <v>24.513011152416357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1111</v>
      </c>
      <c r="D17" s="5">
        <v>630</v>
      </c>
      <c r="E17" s="4">
        <v>28</v>
      </c>
      <c r="F17" s="4">
        <v>4</v>
      </c>
      <c r="G17" s="4">
        <v>38</v>
      </c>
      <c r="H17" s="18">
        <v>98</v>
      </c>
      <c r="I17" s="4" t="s">
        <v>41</v>
      </c>
      <c r="J17" s="22">
        <v>33</v>
      </c>
      <c r="K17" s="22">
        <v>0</v>
      </c>
      <c r="L17" s="25">
        <v>51</v>
      </c>
      <c r="M17" s="4">
        <v>123</v>
      </c>
      <c r="N17" s="14">
        <v>41</v>
      </c>
      <c r="O17" s="27">
        <v>65</v>
      </c>
      <c r="P17" s="83">
        <f t="shared" si="2"/>
        <v>169</v>
      </c>
      <c r="Q17" s="84">
        <f t="shared" si="3"/>
        <v>662</v>
      </c>
      <c r="R17" s="85">
        <f t="shared" si="4"/>
        <v>831</v>
      </c>
      <c r="S17" s="82">
        <f t="shared" si="6"/>
        <v>0.74797479747974793</v>
      </c>
      <c r="T17" s="29">
        <f t="shared" si="7"/>
        <v>1111</v>
      </c>
      <c r="U17" s="30">
        <f t="shared" si="8"/>
        <v>0</v>
      </c>
      <c r="V17" s="3">
        <f>C17/C20</f>
        <v>0.11472532011565469</v>
      </c>
      <c r="W17">
        <f>V17*D22</f>
        <v>25.354295745559686</v>
      </c>
      <c r="X17">
        <f>V17*E22</f>
        <v>7.5718711276332096</v>
      </c>
      <c r="Z17">
        <f>V17*G22</f>
        <v>8.948574969021065</v>
      </c>
      <c r="AA17">
        <f>V17*H22</f>
        <v>0.68835192069392814</v>
      </c>
      <c r="AB17">
        <f>V17*I22</f>
        <v>259.04977282114828</v>
      </c>
      <c r="AC17">
        <f>V17*K22</f>
        <v>24.780669144981413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1053</v>
      </c>
      <c r="D18" s="5">
        <v>574</v>
      </c>
      <c r="E18" s="4">
        <v>52</v>
      </c>
      <c r="F18" s="4">
        <v>11</v>
      </c>
      <c r="G18" s="4">
        <v>20</v>
      </c>
      <c r="H18" s="18">
        <v>111</v>
      </c>
      <c r="I18" s="4">
        <v>0</v>
      </c>
      <c r="J18" s="22">
        <v>14</v>
      </c>
      <c r="K18" s="22">
        <v>0</v>
      </c>
      <c r="L18" s="25">
        <v>52</v>
      </c>
      <c r="M18" s="4">
        <v>114</v>
      </c>
      <c r="N18" s="14">
        <v>28</v>
      </c>
      <c r="O18" s="27">
        <v>77</v>
      </c>
      <c r="P18" s="41">
        <f t="shared" si="2"/>
        <v>145</v>
      </c>
      <c r="Q18" s="42">
        <f t="shared" si="3"/>
        <v>637</v>
      </c>
      <c r="R18" s="43">
        <f t="shared" si="4"/>
        <v>782</v>
      </c>
      <c r="S18" s="34">
        <f t="shared" si="6"/>
        <v>0.74264007597340931</v>
      </c>
      <c r="T18" s="29">
        <f t="shared" si="7"/>
        <v>1053</v>
      </c>
      <c r="U18" s="30">
        <f t="shared" si="8"/>
        <v>0</v>
      </c>
      <c r="V18" s="3">
        <f>C18/C20</f>
        <v>0.10873605947955391</v>
      </c>
      <c r="W18">
        <f>V18*D22</f>
        <v>24.030669144981413</v>
      </c>
      <c r="X18">
        <f>V18*E22</f>
        <v>7.1765799256505582</v>
      </c>
      <c r="Z18">
        <f>V18*G22</f>
        <v>8.481412639405205</v>
      </c>
      <c r="AA18">
        <f>V18*H22</f>
        <v>0.65241635687732347</v>
      </c>
      <c r="AB18">
        <f>V18*I22</f>
        <v>245.52602230483271</v>
      </c>
      <c r="AC18">
        <f>V18*K22</f>
        <v>23.486988847583643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402</v>
      </c>
      <c r="D19" s="7">
        <v>173</v>
      </c>
      <c r="E19" s="6">
        <v>48</v>
      </c>
      <c r="F19" s="6">
        <v>17</v>
      </c>
      <c r="G19" s="6">
        <v>13</v>
      </c>
      <c r="H19" s="19">
        <v>40</v>
      </c>
      <c r="I19" s="6">
        <v>0</v>
      </c>
      <c r="J19" s="23">
        <v>10</v>
      </c>
      <c r="K19" s="23">
        <v>0</v>
      </c>
      <c r="L19" s="26">
        <v>18</v>
      </c>
      <c r="M19" s="6">
        <v>56</v>
      </c>
      <c r="N19" s="15">
        <v>4</v>
      </c>
      <c r="O19" s="28">
        <v>23</v>
      </c>
      <c r="P19" s="56">
        <f t="shared" si="2"/>
        <v>63</v>
      </c>
      <c r="Q19" s="57">
        <f t="shared" si="3"/>
        <v>238</v>
      </c>
      <c r="R19" s="58">
        <f t="shared" si="4"/>
        <v>301</v>
      </c>
      <c r="S19" s="59">
        <f t="shared" si="6"/>
        <v>0.74875621890547261</v>
      </c>
      <c r="T19" s="29">
        <f t="shared" si="7"/>
        <v>402</v>
      </c>
      <c r="U19" s="30">
        <f t="shared" si="8"/>
        <v>0</v>
      </c>
      <c r="V19" s="3">
        <f>C19/C20</f>
        <v>4.151177199504337E-2</v>
      </c>
      <c r="W19">
        <f>V19*D22</f>
        <v>9.1741016109045841</v>
      </c>
      <c r="X19">
        <f>V19*E22</f>
        <v>2.7397769516728623</v>
      </c>
      <c r="Z19">
        <f>V19*G22</f>
        <v>3.2379182156133828</v>
      </c>
      <c r="AA19">
        <f>V19*H22</f>
        <v>0.24907063197026022</v>
      </c>
      <c r="AB19">
        <f>V19*I22</f>
        <v>93.73358116480793</v>
      </c>
      <c r="AC19">
        <f>V19*K22</f>
        <v>8.9665427509293671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9684</v>
      </c>
      <c r="D20" s="52">
        <f t="shared" ref="D20:R20" si="9">SUM(D8:D19)</f>
        <v>4894</v>
      </c>
      <c r="E20" s="52">
        <f t="shared" si="9"/>
        <v>667</v>
      </c>
      <c r="F20" s="52">
        <f t="shared" si="9"/>
        <v>62</v>
      </c>
      <c r="G20" s="52">
        <f t="shared" si="9"/>
        <v>341</v>
      </c>
      <c r="H20" s="52">
        <f t="shared" si="9"/>
        <v>1148</v>
      </c>
      <c r="I20" s="52">
        <f t="shared" si="9"/>
        <v>3</v>
      </c>
      <c r="J20" s="52">
        <f t="shared" si="9"/>
        <v>206</v>
      </c>
      <c r="K20" s="61">
        <f t="shared" si="9"/>
        <v>2</v>
      </c>
      <c r="L20" s="62">
        <f t="shared" si="9"/>
        <v>305</v>
      </c>
      <c r="M20" s="52">
        <f t="shared" si="9"/>
        <v>1153</v>
      </c>
      <c r="N20" s="60">
        <f t="shared" si="9"/>
        <v>229</v>
      </c>
      <c r="O20" s="63">
        <f t="shared" si="9"/>
        <v>674</v>
      </c>
      <c r="P20" s="64">
        <f t="shared" si="9"/>
        <v>1699</v>
      </c>
      <c r="Q20" s="52">
        <f t="shared" si="9"/>
        <v>5625</v>
      </c>
      <c r="R20" s="52">
        <f t="shared" si="9"/>
        <v>7324</v>
      </c>
      <c r="S20" s="34">
        <f t="shared" si="6"/>
        <v>0.75629904997934738</v>
      </c>
      <c r="T20" s="29">
        <f t="shared" si="7"/>
        <v>9684</v>
      </c>
      <c r="U20" s="30">
        <f t="shared" si="8"/>
        <v>0</v>
      </c>
      <c r="V20" s="11">
        <f t="shared" ref="V20:AC20" si="10">SUM(V15:V19)</f>
        <v>0.47666253614209003</v>
      </c>
      <c r="W20" s="12">
        <f t="shared" si="10"/>
        <v>105.3424204874019</v>
      </c>
      <c r="X20" s="12">
        <f t="shared" si="10"/>
        <v>31.459727385377942</v>
      </c>
      <c r="Y20" s="12">
        <f t="shared" si="10"/>
        <v>0.29460966542750933</v>
      </c>
      <c r="Z20" s="12">
        <f t="shared" si="10"/>
        <v>37.179677819083025</v>
      </c>
      <c r="AA20" s="12">
        <f t="shared" si="10"/>
        <v>2.8599752168525403</v>
      </c>
      <c r="AB20" s="12">
        <f t="shared" si="10"/>
        <v>1076.3040066088392</v>
      </c>
      <c r="AC20" s="12">
        <f t="shared" si="10"/>
        <v>102.95910780669145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74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903</v>
      </c>
    </row>
    <row r="28" spans="1:31" x14ac:dyDescent="0.25">
      <c r="U28" s="32">
        <f>U27/C20</f>
        <v>9.3246592317224292E-2</v>
      </c>
    </row>
    <row r="29" spans="1:31" x14ac:dyDescent="0.25">
      <c r="P29" s="9" t="s">
        <v>44</v>
      </c>
    </row>
    <row r="30" spans="1:31" x14ac:dyDescent="0.25">
      <c r="P30" t="s">
        <v>15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N24" sqref="N24"/>
    </sheetView>
  </sheetViews>
  <sheetFormatPr defaultRowHeight="15" x14ac:dyDescent="0.25"/>
  <cols>
    <col min="1" max="1" width="6" customWidth="1"/>
    <col min="2" max="2" width="18.8554687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78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79</v>
      </c>
      <c r="B4" s="89"/>
      <c r="C4" s="4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506</v>
      </c>
      <c r="D8" s="68">
        <v>232</v>
      </c>
      <c r="E8" s="68">
        <v>18</v>
      </c>
      <c r="F8" s="68">
        <v>1</v>
      </c>
      <c r="G8" s="68">
        <v>33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39</v>
      </c>
      <c r="N8" s="71">
        <v>14</v>
      </c>
      <c r="O8" s="72">
        <v>37</v>
      </c>
      <c r="P8" s="73">
        <f>G8+H8+I8+J8</f>
        <v>154</v>
      </c>
      <c r="Q8" s="74">
        <f>D8+E8+F8+K8</f>
        <v>251</v>
      </c>
      <c r="R8" s="75">
        <f>P8+Q8</f>
        <v>405</v>
      </c>
      <c r="S8" s="76">
        <f t="shared" ref="S8:S14" si="0">R8/C8</f>
        <v>0.80039525691699609</v>
      </c>
      <c r="T8" s="38">
        <f>SUM(D8:O8)</f>
        <v>506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382</v>
      </c>
      <c r="D9" s="4">
        <v>151</v>
      </c>
      <c r="E9" s="4">
        <v>51</v>
      </c>
      <c r="F9" s="4">
        <v>6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40</v>
      </c>
      <c r="N9" s="14">
        <v>8</v>
      </c>
      <c r="O9" s="27">
        <v>29</v>
      </c>
      <c r="P9" s="79">
        <f t="shared" ref="P9:P19" si="2">G9+H9+I9+J9</f>
        <v>86</v>
      </c>
      <c r="Q9" s="80">
        <f t="shared" ref="Q9:Q19" si="3">D9+E9+F9+K9</f>
        <v>208</v>
      </c>
      <c r="R9" s="81">
        <f t="shared" ref="R9:R19" si="4">P9+Q9</f>
        <v>294</v>
      </c>
      <c r="S9" s="82">
        <f t="shared" si="0"/>
        <v>0.76963350785340312</v>
      </c>
      <c r="T9" s="38">
        <f t="shared" ref="T9:T14" si="5">SUM(D9:O9)</f>
        <v>382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878</v>
      </c>
      <c r="D10" s="4">
        <v>426</v>
      </c>
      <c r="E10" s="4">
        <v>67</v>
      </c>
      <c r="F10" s="4">
        <v>5</v>
      </c>
      <c r="G10" s="4">
        <v>32</v>
      </c>
      <c r="H10" s="4">
        <v>124</v>
      </c>
      <c r="I10" s="4">
        <v>0</v>
      </c>
      <c r="J10" s="22">
        <v>36</v>
      </c>
      <c r="K10" s="22">
        <v>0</v>
      </c>
      <c r="L10" s="25">
        <v>30</v>
      </c>
      <c r="M10" s="4">
        <v>66</v>
      </c>
      <c r="N10" s="14">
        <v>27</v>
      </c>
      <c r="O10" s="27">
        <v>65</v>
      </c>
      <c r="P10" s="79">
        <f t="shared" si="2"/>
        <v>192</v>
      </c>
      <c r="Q10" s="80">
        <f t="shared" si="3"/>
        <v>498</v>
      </c>
      <c r="R10" s="81">
        <f t="shared" si="4"/>
        <v>690</v>
      </c>
      <c r="S10" s="82">
        <f t="shared" si="0"/>
        <v>0.78587699316628701</v>
      </c>
      <c r="T10" s="38">
        <f t="shared" si="5"/>
        <v>878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727</v>
      </c>
      <c r="D11" s="4">
        <v>389</v>
      </c>
      <c r="E11" s="4">
        <v>49</v>
      </c>
      <c r="F11" s="4">
        <v>2</v>
      </c>
      <c r="G11" s="4">
        <v>40</v>
      </c>
      <c r="H11" s="4">
        <v>70</v>
      </c>
      <c r="I11" s="4">
        <v>0</v>
      </c>
      <c r="J11" s="22">
        <v>17</v>
      </c>
      <c r="K11" s="22">
        <v>0</v>
      </c>
      <c r="L11" s="25">
        <v>27</v>
      </c>
      <c r="M11" s="4">
        <v>61</v>
      </c>
      <c r="N11" s="14">
        <v>20</v>
      </c>
      <c r="O11" s="27">
        <v>52</v>
      </c>
      <c r="P11" s="79">
        <f t="shared" si="2"/>
        <v>127</v>
      </c>
      <c r="Q11" s="80">
        <f t="shared" si="3"/>
        <v>440</v>
      </c>
      <c r="R11" s="81">
        <f t="shared" si="4"/>
        <v>567</v>
      </c>
      <c r="S11" s="82">
        <f t="shared" si="0"/>
        <v>0.7799174690508941</v>
      </c>
      <c r="T11" s="38">
        <f t="shared" si="5"/>
        <v>727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1201</v>
      </c>
      <c r="D12" s="4">
        <v>538</v>
      </c>
      <c r="E12" s="4">
        <v>85</v>
      </c>
      <c r="F12" s="4">
        <v>3</v>
      </c>
      <c r="G12" s="4">
        <v>39</v>
      </c>
      <c r="H12" s="4">
        <v>168</v>
      </c>
      <c r="I12" s="4">
        <v>3</v>
      </c>
      <c r="J12" s="22">
        <v>39</v>
      </c>
      <c r="K12" s="22">
        <v>0</v>
      </c>
      <c r="L12" s="25">
        <v>24</v>
      </c>
      <c r="M12" s="4">
        <v>202</v>
      </c>
      <c r="N12" s="14">
        <v>15</v>
      </c>
      <c r="O12" s="27">
        <v>85</v>
      </c>
      <c r="P12" s="79">
        <f t="shared" si="2"/>
        <v>249</v>
      </c>
      <c r="Q12" s="80">
        <f t="shared" si="3"/>
        <v>626</v>
      </c>
      <c r="R12" s="81">
        <f t="shared" si="4"/>
        <v>875</v>
      </c>
      <c r="S12" s="82">
        <f t="shared" si="0"/>
        <v>0.72855953372189841</v>
      </c>
      <c r="T12" s="38">
        <f t="shared" si="5"/>
        <v>1201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700</v>
      </c>
      <c r="D13" s="4">
        <v>308</v>
      </c>
      <c r="E13" s="4">
        <v>81</v>
      </c>
      <c r="F13" s="4">
        <v>2</v>
      </c>
      <c r="G13" s="4">
        <v>12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98</v>
      </c>
      <c r="N13" s="14">
        <v>8</v>
      </c>
      <c r="O13" s="27">
        <v>39</v>
      </c>
      <c r="P13" s="79">
        <f t="shared" si="2"/>
        <v>147</v>
      </c>
      <c r="Q13" s="80">
        <f t="shared" si="3"/>
        <v>392</v>
      </c>
      <c r="R13" s="81">
        <f t="shared" si="4"/>
        <v>539</v>
      </c>
      <c r="S13" s="82">
        <f t="shared" si="0"/>
        <v>0.77</v>
      </c>
      <c r="T13" s="38">
        <f t="shared" si="5"/>
        <v>700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674</v>
      </c>
      <c r="D14" s="4">
        <v>353</v>
      </c>
      <c r="E14" s="4">
        <v>53</v>
      </c>
      <c r="F14" s="4">
        <v>5</v>
      </c>
      <c r="G14" s="4">
        <v>31</v>
      </c>
      <c r="H14" s="4">
        <v>48</v>
      </c>
      <c r="I14" s="4">
        <v>0</v>
      </c>
      <c r="J14" s="22">
        <v>12</v>
      </c>
      <c r="K14" s="22">
        <v>0</v>
      </c>
      <c r="L14" s="25">
        <v>18</v>
      </c>
      <c r="M14" s="4">
        <v>89</v>
      </c>
      <c r="N14" s="14">
        <v>17</v>
      </c>
      <c r="O14" s="27">
        <v>48</v>
      </c>
      <c r="P14" s="79">
        <f t="shared" si="2"/>
        <v>91</v>
      </c>
      <c r="Q14" s="80">
        <f t="shared" si="3"/>
        <v>411</v>
      </c>
      <c r="R14" s="81">
        <f t="shared" si="4"/>
        <v>502</v>
      </c>
      <c r="S14" s="82">
        <f t="shared" si="0"/>
        <v>0.74480712166172103</v>
      </c>
      <c r="T14" s="38">
        <f t="shared" si="5"/>
        <v>674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47" t="s">
        <v>33</v>
      </c>
      <c r="C15" s="51">
        <v>951</v>
      </c>
      <c r="D15" s="5">
        <v>517</v>
      </c>
      <c r="E15" s="4">
        <v>71</v>
      </c>
      <c r="F15" s="4">
        <v>3</v>
      </c>
      <c r="G15" s="4">
        <v>17</v>
      </c>
      <c r="H15" s="18">
        <v>62</v>
      </c>
      <c r="I15" s="4" t="s">
        <v>40</v>
      </c>
      <c r="J15" s="22">
        <v>14</v>
      </c>
      <c r="K15" s="22">
        <v>1</v>
      </c>
      <c r="L15" s="25">
        <v>21</v>
      </c>
      <c r="M15" s="4">
        <v>129</v>
      </c>
      <c r="N15" s="14">
        <v>22</v>
      </c>
      <c r="O15" s="27">
        <v>94</v>
      </c>
      <c r="P15" s="79">
        <f t="shared" si="2"/>
        <v>94</v>
      </c>
      <c r="Q15" s="80">
        <f t="shared" si="3"/>
        <v>592</v>
      </c>
      <c r="R15" s="81">
        <f t="shared" si="4"/>
        <v>686</v>
      </c>
      <c r="S15" s="82">
        <f>R15/C15</f>
        <v>0.72134595162986326</v>
      </c>
      <c r="T15" s="38">
        <f>SUM(D15:O15)</f>
        <v>951</v>
      </c>
      <c r="U15" s="30">
        <f>C15-T15</f>
        <v>0</v>
      </c>
      <c r="V15" s="3">
        <f>C15/C20</f>
        <v>9.8203221809169766E-2</v>
      </c>
      <c r="W15">
        <f>V15*D22</f>
        <v>21.702912019826517</v>
      </c>
      <c r="X15">
        <f>V15*E22</f>
        <v>6.481412639405205</v>
      </c>
      <c r="Y15">
        <f>V15*F15</f>
        <v>0.29460966542750933</v>
      </c>
      <c r="Z15">
        <f>V15*G22</f>
        <v>7.6598513011152418</v>
      </c>
      <c r="AA15">
        <f>V15*H22</f>
        <v>0.58921933085501865</v>
      </c>
      <c r="AB15">
        <f>V15*I22</f>
        <v>221.74287484510532</v>
      </c>
      <c r="AC15">
        <f>V15*K22</f>
        <v>21.211895910780669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1099</v>
      </c>
      <c r="D16" s="5">
        <v>603</v>
      </c>
      <c r="E16" s="4">
        <v>64</v>
      </c>
      <c r="F16" s="4">
        <v>3</v>
      </c>
      <c r="G16" s="4">
        <v>41</v>
      </c>
      <c r="H16" s="18">
        <v>136</v>
      </c>
      <c r="I16" s="4" t="s">
        <v>41</v>
      </c>
      <c r="J16" s="22">
        <v>5</v>
      </c>
      <c r="K16" s="22">
        <v>0</v>
      </c>
      <c r="L16" s="25">
        <v>26</v>
      </c>
      <c r="M16" s="4">
        <v>136</v>
      </c>
      <c r="N16" s="14">
        <v>25</v>
      </c>
      <c r="O16" s="27">
        <v>60</v>
      </c>
      <c r="P16" s="79">
        <f t="shared" si="2"/>
        <v>182</v>
      </c>
      <c r="Q16" s="80">
        <f t="shared" si="3"/>
        <v>670</v>
      </c>
      <c r="R16" s="81">
        <f t="shared" si="4"/>
        <v>852</v>
      </c>
      <c r="S16" s="82">
        <f t="shared" ref="S16:S20" si="6">R16/C16</f>
        <v>0.77525022747952688</v>
      </c>
      <c r="T16" s="29">
        <f t="shared" ref="T16:T20" si="7">SUM(D16:O16)</f>
        <v>1099</v>
      </c>
      <c r="U16" s="30">
        <f t="shared" ref="U16:U20" si="8">C16-T16</f>
        <v>0</v>
      </c>
      <c r="V16" s="3">
        <f>C16/C20</f>
        <v>0.11348616274266832</v>
      </c>
      <c r="W16">
        <f>V16*D22</f>
        <v>25.080441966129698</v>
      </c>
      <c r="X16">
        <f>V16*E22</f>
        <v>7.4900867410161087</v>
      </c>
      <c r="Z16">
        <f>V16*G22</f>
        <v>8.851920693928129</v>
      </c>
      <c r="AA16">
        <f>V16*H22</f>
        <v>0.6809169764560099</v>
      </c>
      <c r="AB16">
        <f>V16*I22</f>
        <v>256.25175547294504</v>
      </c>
      <c r="AC16">
        <f>V16*K22</f>
        <v>24.513011152416357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1111</v>
      </c>
      <c r="D17" s="5">
        <v>630</v>
      </c>
      <c r="E17" s="4">
        <v>28</v>
      </c>
      <c r="F17" s="4">
        <v>4</v>
      </c>
      <c r="G17" s="4">
        <v>38</v>
      </c>
      <c r="H17" s="18">
        <v>98</v>
      </c>
      <c r="I17" s="4" t="s">
        <v>41</v>
      </c>
      <c r="J17" s="22">
        <v>33</v>
      </c>
      <c r="K17" s="22">
        <v>0</v>
      </c>
      <c r="L17" s="25">
        <v>51</v>
      </c>
      <c r="M17" s="4">
        <v>123</v>
      </c>
      <c r="N17" s="14">
        <v>41</v>
      </c>
      <c r="O17" s="27">
        <v>65</v>
      </c>
      <c r="P17" s="83">
        <f t="shared" si="2"/>
        <v>169</v>
      </c>
      <c r="Q17" s="84">
        <f t="shared" si="3"/>
        <v>662</v>
      </c>
      <c r="R17" s="85">
        <f t="shared" si="4"/>
        <v>831</v>
      </c>
      <c r="S17" s="82">
        <f t="shared" si="6"/>
        <v>0.74797479747974793</v>
      </c>
      <c r="T17" s="29">
        <f t="shared" si="7"/>
        <v>1111</v>
      </c>
      <c r="U17" s="30">
        <f t="shared" si="8"/>
        <v>0</v>
      </c>
      <c r="V17" s="3">
        <f>C17/C20</f>
        <v>0.11472532011565469</v>
      </c>
      <c r="W17">
        <f>V17*D22</f>
        <v>25.354295745559686</v>
      </c>
      <c r="X17">
        <f>V17*E22</f>
        <v>7.5718711276332096</v>
      </c>
      <c r="Z17">
        <f>V17*G22</f>
        <v>8.948574969021065</v>
      </c>
      <c r="AA17">
        <f>V17*H22</f>
        <v>0.68835192069392814</v>
      </c>
      <c r="AB17">
        <f>V17*I22</f>
        <v>259.04977282114828</v>
      </c>
      <c r="AC17">
        <f>V17*K22</f>
        <v>24.780669144981413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1053</v>
      </c>
      <c r="D18" s="5">
        <v>574</v>
      </c>
      <c r="E18" s="4">
        <v>52</v>
      </c>
      <c r="F18" s="4">
        <v>11</v>
      </c>
      <c r="G18" s="4">
        <v>20</v>
      </c>
      <c r="H18" s="18">
        <v>111</v>
      </c>
      <c r="I18" s="4">
        <v>0</v>
      </c>
      <c r="J18" s="22">
        <v>14</v>
      </c>
      <c r="K18" s="22">
        <v>0</v>
      </c>
      <c r="L18" s="25">
        <v>52</v>
      </c>
      <c r="M18" s="4">
        <v>114</v>
      </c>
      <c r="N18" s="14">
        <v>28</v>
      </c>
      <c r="O18" s="27">
        <v>77</v>
      </c>
      <c r="P18" s="41">
        <f t="shared" si="2"/>
        <v>145</v>
      </c>
      <c r="Q18" s="42">
        <f t="shared" si="3"/>
        <v>637</v>
      </c>
      <c r="R18" s="43">
        <f t="shared" si="4"/>
        <v>782</v>
      </c>
      <c r="S18" s="34">
        <f t="shared" si="6"/>
        <v>0.74264007597340931</v>
      </c>
      <c r="T18" s="29">
        <f t="shared" si="7"/>
        <v>1053</v>
      </c>
      <c r="U18" s="30">
        <f t="shared" si="8"/>
        <v>0</v>
      </c>
      <c r="V18" s="3">
        <f>C18/C20</f>
        <v>0.10873605947955391</v>
      </c>
      <c r="W18">
        <f>V18*D22</f>
        <v>24.030669144981413</v>
      </c>
      <c r="X18">
        <f>V18*E22</f>
        <v>7.1765799256505582</v>
      </c>
      <c r="Z18">
        <f>V18*G22</f>
        <v>8.481412639405205</v>
      </c>
      <c r="AA18">
        <f>V18*H22</f>
        <v>0.65241635687732347</v>
      </c>
      <c r="AB18">
        <f>V18*I22</f>
        <v>245.52602230483271</v>
      </c>
      <c r="AC18">
        <f>V18*K22</f>
        <v>23.486988847583643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402</v>
      </c>
      <c r="D19" s="7">
        <v>173</v>
      </c>
      <c r="E19" s="6">
        <v>48</v>
      </c>
      <c r="F19" s="6">
        <v>17</v>
      </c>
      <c r="G19" s="6">
        <v>13</v>
      </c>
      <c r="H19" s="19">
        <v>40</v>
      </c>
      <c r="I19" s="6">
        <v>0</v>
      </c>
      <c r="J19" s="23">
        <v>10</v>
      </c>
      <c r="K19" s="23">
        <v>0</v>
      </c>
      <c r="L19" s="26">
        <v>18</v>
      </c>
      <c r="M19" s="6">
        <v>56</v>
      </c>
      <c r="N19" s="15">
        <v>4</v>
      </c>
      <c r="O19" s="28">
        <v>23</v>
      </c>
      <c r="P19" s="56">
        <f t="shared" si="2"/>
        <v>63</v>
      </c>
      <c r="Q19" s="57">
        <f t="shared" si="3"/>
        <v>238</v>
      </c>
      <c r="R19" s="58">
        <f t="shared" si="4"/>
        <v>301</v>
      </c>
      <c r="S19" s="59">
        <f t="shared" si="6"/>
        <v>0.74875621890547261</v>
      </c>
      <c r="T19" s="29">
        <f t="shared" si="7"/>
        <v>402</v>
      </c>
      <c r="U19" s="30">
        <f t="shared" si="8"/>
        <v>0</v>
      </c>
      <c r="V19" s="3">
        <f>C19/C20</f>
        <v>4.151177199504337E-2</v>
      </c>
      <c r="W19">
        <f>V19*D22</f>
        <v>9.1741016109045841</v>
      </c>
      <c r="X19">
        <f>V19*E22</f>
        <v>2.7397769516728623</v>
      </c>
      <c r="Z19">
        <f>V19*G22</f>
        <v>3.2379182156133828</v>
      </c>
      <c r="AA19">
        <f>V19*H22</f>
        <v>0.24907063197026022</v>
      </c>
      <c r="AB19">
        <f>V19*I22</f>
        <v>93.73358116480793</v>
      </c>
      <c r="AC19">
        <f>V19*K22</f>
        <v>8.9665427509293671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9684</v>
      </c>
      <c r="D20" s="52">
        <f t="shared" ref="D20:R20" si="9">SUM(D8:D19)</f>
        <v>4894</v>
      </c>
      <c r="E20" s="52">
        <f t="shared" si="9"/>
        <v>667</v>
      </c>
      <c r="F20" s="52">
        <f t="shared" si="9"/>
        <v>62</v>
      </c>
      <c r="G20" s="52">
        <f t="shared" si="9"/>
        <v>341</v>
      </c>
      <c r="H20" s="52">
        <f t="shared" si="9"/>
        <v>1148</v>
      </c>
      <c r="I20" s="52">
        <f t="shared" si="9"/>
        <v>3</v>
      </c>
      <c r="J20" s="52">
        <f t="shared" si="9"/>
        <v>206</v>
      </c>
      <c r="K20" s="61">
        <f t="shared" si="9"/>
        <v>2</v>
      </c>
      <c r="L20" s="62">
        <f t="shared" si="9"/>
        <v>305</v>
      </c>
      <c r="M20" s="52">
        <f t="shared" si="9"/>
        <v>1153</v>
      </c>
      <c r="N20" s="60">
        <f t="shared" si="9"/>
        <v>229</v>
      </c>
      <c r="O20" s="63">
        <f t="shared" si="9"/>
        <v>674</v>
      </c>
      <c r="P20" s="64">
        <f t="shared" si="9"/>
        <v>1699</v>
      </c>
      <c r="Q20" s="52">
        <f t="shared" si="9"/>
        <v>5625</v>
      </c>
      <c r="R20" s="52">
        <f t="shared" si="9"/>
        <v>7324</v>
      </c>
      <c r="S20" s="34">
        <f t="shared" si="6"/>
        <v>0.75629904997934738</v>
      </c>
      <c r="T20" s="29">
        <f t="shared" si="7"/>
        <v>9684</v>
      </c>
      <c r="U20" s="30">
        <f t="shared" si="8"/>
        <v>0</v>
      </c>
      <c r="V20" s="11">
        <f t="shared" ref="V20:AC20" si="10">SUM(V15:V19)</f>
        <v>0.47666253614209003</v>
      </c>
      <c r="W20" s="12">
        <f t="shared" si="10"/>
        <v>105.3424204874019</v>
      </c>
      <c r="X20" s="12">
        <f t="shared" si="10"/>
        <v>31.459727385377942</v>
      </c>
      <c r="Y20" s="12">
        <f t="shared" si="10"/>
        <v>0.29460966542750933</v>
      </c>
      <c r="Z20" s="12">
        <f t="shared" si="10"/>
        <v>37.179677819083025</v>
      </c>
      <c r="AA20" s="12">
        <f t="shared" si="10"/>
        <v>2.8599752168525403</v>
      </c>
      <c r="AB20" s="12">
        <f t="shared" si="10"/>
        <v>1076.3040066088392</v>
      </c>
      <c r="AC20" s="12">
        <f t="shared" si="10"/>
        <v>102.95910780669145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80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903</v>
      </c>
    </row>
    <row r="28" spans="1:31" x14ac:dyDescent="0.25">
      <c r="U28" s="32">
        <f>U27/C20</f>
        <v>9.3246592317224292E-2</v>
      </c>
    </row>
    <row r="29" spans="1:31" x14ac:dyDescent="0.25">
      <c r="P29" s="9" t="s">
        <v>44</v>
      </c>
    </row>
    <row r="30" spans="1:31" x14ac:dyDescent="0.25">
      <c r="P30" t="s">
        <v>15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G20" sqref="G20"/>
    </sheetView>
  </sheetViews>
  <sheetFormatPr defaultRowHeight="15" x14ac:dyDescent="0.25"/>
  <cols>
    <col min="1" max="1" width="6" customWidth="1"/>
    <col min="2" max="2" width="18.8554687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78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81</v>
      </c>
      <c r="B4" s="90"/>
      <c r="C4" s="49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506</v>
      </c>
      <c r="D8" s="68">
        <v>236</v>
      </c>
      <c r="E8" s="68">
        <v>22</v>
      </c>
      <c r="F8" s="68">
        <v>2</v>
      </c>
      <c r="G8" s="68">
        <v>34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39</v>
      </c>
      <c r="N8" s="71">
        <v>14</v>
      </c>
      <c r="O8" s="72">
        <v>37</v>
      </c>
      <c r="P8" s="73">
        <f>G8+H8+I8+J8</f>
        <v>155</v>
      </c>
      <c r="Q8" s="74">
        <f>D8+E8+F8+K8</f>
        <v>260</v>
      </c>
      <c r="R8" s="75">
        <f>P8+Q8</f>
        <v>415</v>
      </c>
      <c r="S8" s="76">
        <f t="shared" ref="S8:S14" si="0">R8/C8</f>
        <v>0.82015810276679846</v>
      </c>
      <c r="T8" s="38">
        <f>SUM(D8:O8)</f>
        <v>516</v>
      </c>
      <c r="U8" s="30">
        <f t="shared" ref="U8:U14" si="1">C8-T8</f>
        <v>-10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382</v>
      </c>
      <c r="D9" s="4">
        <v>153</v>
      </c>
      <c r="E9" s="4">
        <v>54</v>
      </c>
      <c r="F9" s="4">
        <v>6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40</v>
      </c>
      <c r="N9" s="14">
        <v>8</v>
      </c>
      <c r="O9" s="27">
        <v>29</v>
      </c>
      <c r="P9" s="79">
        <f t="shared" ref="P9:P19" si="2">G9+H9+I9+J9</f>
        <v>86</v>
      </c>
      <c r="Q9" s="80">
        <f t="shared" ref="Q9:Q19" si="3">D9+E9+F9+K9</f>
        <v>213</v>
      </c>
      <c r="R9" s="81">
        <f t="shared" ref="R9:R19" si="4">P9+Q9</f>
        <v>299</v>
      </c>
      <c r="S9" s="82">
        <f t="shared" si="0"/>
        <v>0.7827225130890052</v>
      </c>
      <c r="T9" s="38">
        <f t="shared" ref="T9:T14" si="5">SUM(D9:O9)</f>
        <v>387</v>
      </c>
      <c r="U9" s="30">
        <f t="shared" si="1"/>
        <v>-5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878</v>
      </c>
      <c r="D10" s="4">
        <v>429</v>
      </c>
      <c r="E10" s="4">
        <v>69</v>
      </c>
      <c r="F10" s="4">
        <v>7</v>
      </c>
      <c r="G10" s="4">
        <v>33</v>
      </c>
      <c r="H10" s="4">
        <v>124</v>
      </c>
      <c r="I10" s="4">
        <v>0</v>
      </c>
      <c r="J10" s="22">
        <v>36</v>
      </c>
      <c r="K10" s="22">
        <v>0</v>
      </c>
      <c r="L10" s="25">
        <v>30</v>
      </c>
      <c r="M10" s="4">
        <v>66</v>
      </c>
      <c r="N10" s="14">
        <v>27</v>
      </c>
      <c r="O10" s="27">
        <v>65</v>
      </c>
      <c r="P10" s="79">
        <f t="shared" si="2"/>
        <v>193</v>
      </c>
      <c r="Q10" s="80">
        <f t="shared" si="3"/>
        <v>505</v>
      </c>
      <c r="R10" s="81">
        <f t="shared" si="4"/>
        <v>698</v>
      </c>
      <c r="S10" s="82">
        <f t="shared" si="0"/>
        <v>0.79498861047835989</v>
      </c>
      <c r="T10" s="38">
        <f t="shared" si="5"/>
        <v>886</v>
      </c>
      <c r="U10" s="30">
        <f t="shared" si="1"/>
        <v>-8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727</v>
      </c>
      <c r="D11" s="4">
        <v>340</v>
      </c>
      <c r="E11" s="4">
        <v>51</v>
      </c>
      <c r="F11" s="4">
        <v>3</v>
      </c>
      <c r="G11" s="4">
        <v>41</v>
      </c>
      <c r="H11" s="4">
        <v>70</v>
      </c>
      <c r="I11" s="4">
        <v>0</v>
      </c>
      <c r="J11" s="22">
        <v>17</v>
      </c>
      <c r="K11" s="22">
        <v>0</v>
      </c>
      <c r="L11" s="25">
        <v>27</v>
      </c>
      <c r="M11" s="4">
        <v>61</v>
      </c>
      <c r="N11" s="14">
        <v>20</v>
      </c>
      <c r="O11" s="27">
        <v>52</v>
      </c>
      <c r="P11" s="79">
        <f t="shared" si="2"/>
        <v>128</v>
      </c>
      <c r="Q11" s="80">
        <f t="shared" si="3"/>
        <v>394</v>
      </c>
      <c r="R11" s="81">
        <f t="shared" si="4"/>
        <v>522</v>
      </c>
      <c r="S11" s="82">
        <f t="shared" si="0"/>
        <v>0.7180192572214581</v>
      </c>
      <c r="T11" s="38">
        <f t="shared" si="5"/>
        <v>682</v>
      </c>
      <c r="U11" s="30">
        <f t="shared" si="1"/>
        <v>45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1201</v>
      </c>
      <c r="D12" s="4">
        <v>539</v>
      </c>
      <c r="E12" s="4">
        <v>88</v>
      </c>
      <c r="F12" s="4">
        <v>5</v>
      </c>
      <c r="G12" s="4">
        <v>39</v>
      </c>
      <c r="H12" s="4">
        <v>168</v>
      </c>
      <c r="I12" s="4">
        <v>3</v>
      </c>
      <c r="J12" s="22">
        <v>39</v>
      </c>
      <c r="K12" s="22">
        <v>0</v>
      </c>
      <c r="L12" s="25">
        <v>24</v>
      </c>
      <c r="M12" s="4">
        <v>202</v>
      </c>
      <c r="N12" s="14">
        <v>15</v>
      </c>
      <c r="O12" s="27">
        <v>85</v>
      </c>
      <c r="P12" s="79">
        <f t="shared" si="2"/>
        <v>249</v>
      </c>
      <c r="Q12" s="80">
        <f t="shared" si="3"/>
        <v>632</v>
      </c>
      <c r="R12" s="81">
        <f t="shared" si="4"/>
        <v>881</v>
      </c>
      <c r="S12" s="82">
        <f t="shared" si="0"/>
        <v>0.73355537052456288</v>
      </c>
      <c r="T12" s="38">
        <f t="shared" si="5"/>
        <v>1207</v>
      </c>
      <c r="U12" s="30">
        <f t="shared" si="1"/>
        <v>-6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700</v>
      </c>
      <c r="D13" s="4">
        <v>309</v>
      </c>
      <c r="E13" s="4">
        <v>84</v>
      </c>
      <c r="F13" s="4">
        <v>4</v>
      </c>
      <c r="G13" s="4">
        <v>15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98</v>
      </c>
      <c r="N13" s="14">
        <v>8</v>
      </c>
      <c r="O13" s="27">
        <v>39</v>
      </c>
      <c r="P13" s="79">
        <f t="shared" si="2"/>
        <v>150</v>
      </c>
      <c r="Q13" s="80">
        <f t="shared" si="3"/>
        <v>398</v>
      </c>
      <c r="R13" s="81">
        <f t="shared" si="4"/>
        <v>548</v>
      </c>
      <c r="S13" s="82">
        <f t="shared" si="0"/>
        <v>0.78285714285714281</v>
      </c>
      <c r="T13" s="38">
        <f t="shared" si="5"/>
        <v>709</v>
      </c>
      <c r="U13" s="30">
        <f t="shared" si="1"/>
        <v>-9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674</v>
      </c>
      <c r="D14" s="4">
        <v>356</v>
      </c>
      <c r="E14" s="4">
        <v>55</v>
      </c>
      <c r="F14" s="4">
        <v>7</v>
      </c>
      <c r="G14" s="4">
        <v>31</v>
      </c>
      <c r="H14" s="4">
        <v>48</v>
      </c>
      <c r="I14" s="4">
        <v>0</v>
      </c>
      <c r="J14" s="22">
        <v>12</v>
      </c>
      <c r="K14" s="22">
        <v>0</v>
      </c>
      <c r="L14" s="25">
        <v>18</v>
      </c>
      <c r="M14" s="4">
        <v>89</v>
      </c>
      <c r="N14" s="14">
        <v>17</v>
      </c>
      <c r="O14" s="27">
        <v>48</v>
      </c>
      <c r="P14" s="79">
        <f t="shared" si="2"/>
        <v>91</v>
      </c>
      <c r="Q14" s="80">
        <f t="shared" si="3"/>
        <v>418</v>
      </c>
      <c r="R14" s="81">
        <f t="shared" si="4"/>
        <v>509</v>
      </c>
      <c r="S14" s="82">
        <f t="shared" si="0"/>
        <v>0.75519287833827897</v>
      </c>
      <c r="T14" s="38">
        <f t="shared" si="5"/>
        <v>681</v>
      </c>
      <c r="U14" s="30">
        <f t="shared" si="1"/>
        <v>-7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47" t="s">
        <v>33</v>
      </c>
      <c r="C15" s="51">
        <v>951</v>
      </c>
      <c r="D15" s="5">
        <v>519</v>
      </c>
      <c r="E15" s="4">
        <v>73</v>
      </c>
      <c r="F15" s="4">
        <v>4</v>
      </c>
      <c r="G15" s="4">
        <v>18</v>
      </c>
      <c r="H15" s="18">
        <v>62</v>
      </c>
      <c r="I15" s="4" t="s">
        <v>40</v>
      </c>
      <c r="J15" s="22">
        <v>14</v>
      </c>
      <c r="K15" s="22">
        <v>1</v>
      </c>
      <c r="L15" s="25">
        <v>21</v>
      </c>
      <c r="M15" s="4">
        <v>129</v>
      </c>
      <c r="N15" s="14">
        <v>22</v>
      </c>
      <c r="O15" s="27">
        <v>94</v>
      </c>
      <c r="P15" s="79">
        <f t="shared" si="2"/>
        <v>95</v>
      </c>
      <c r="Q15" s="80">
        <f t="shared" si="3"/>
        <v>597</v>
      </c>
      <c r="R15" s="81">
        <f t="shared" si="4"/>
        <v>692</v>
      </c>
      <c r="S15" s="82">
        <f>R15/C15</f>
        <v>0.72765509989484756</v>
      </c>
      <c r="T15" s="38">
        <f>SUM(D15:O15)</f>
        <v>957</v>
      </c>
      <c r="U15" s="30">
        <f>C15-T15</f>
        <v>-6</v>
      </c>
      <c r="V15" s="3">
        <f>C15/C20</f>
        <v>9.8203221809169766E-2</v>
      </c>
      <c r="W15">
        <f>V15*D22</f>
        <v>21.702912019826517</v>
      </c>
      <c r="X15">
        <f>V15*E22</f>
        <v>6.481412639405205</v>
      </c>
      <c r="Y15">
        <f>V15*F15</f>
        <v>0.39281288723667906</v>
      </c>
      <c r="Z15">
        <f>V15*G22</f>
        <v>7.6598513011152418</v>
      </c>
      <c r="AA15">
        <f>V15*H22</f>
        <v>0.58921933085501865</v>
      </c>
      <c r="AB15">
        <f>V15*I22</f>
        <v>221.74287484510532</v>
      </c>
      <c r="AC15">
        <f>V15*K22</f>
        <v>21.211895910780669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1099</v>
      </c>
      <c r="D16" s="5">
        <v>607</v>
      </c>
      <c r="E16" s="4">
        <v>67</v>
      </c>
      <c r="F16" s="4">
        <v>5</v>
      </c>
      <c r="G16" s="4">
        <v>42</v>
      </c>
      <c r="H16" s="18">
        <v>136</v>
      </c>
      <c r="I16" s="4" t="s">
        <v>41</v>
      </c>
      <c r="J16" s="22">
        <v>5</v>
      </c>
      <c r="K16" s="22">
        <v>0</v>
      </c>
      <c r="L16" s="25">
        <v>26</v>
      </c>
      <c r="M16" s="4">
        <v>136</v>
      </c>
      <c r="N16" s="14">
        <v>25</v>
      </c>
      <c r="O16" s="27">
        <v>60</v>
      </c>
      <c r="P16" s="79">
        <f t="shared" si="2"/>
        <v>183</v>
      </c>
      <c r="Q16" s="80">
        <f t="shared" si="3"/>
        <v>679</v>
      </c>
      <c r="R16" s="81">
        <f t="shared" si="4"/>
        <v>862</v>
      </c>
      <c r="S16" s="82">
        <f t="shared" ref="S16:S20" si="6">R16/C16</f>
        <v>0.78434940855323021</v>
      </c>
      <c r="T16" s="29">
        <f t="shared" ref="T16:T20" si="7">SUM(D16:O16)</f>
        <v>1109</v>
      </c>
      <c r="U16" s="30">
        <f t="shared" ref="U16:U20" si="8">C16-T16</f>
        <v>-10</v>
      </c>
      <c r="V16" s="3">
        <f>C16/C20</f>
        <v>0.11348616274266832</v>
      </c>
      <c r="W16">
        <f>V16*D22</f>
        <v>25.080441966129698</v>
      </c>
      <c r="X16">
        <f>V16*E22</f>
        <v>7.4900867410161087</v>
      </c>
      <c r="Z16">
        <f>V16*G22</f>
        <v>8.851920693928129</v>
      </c>
      <c r="AA16">
        <f>V16*H22</f>
        <v>0.6809169764560099</v>
      </c>
      <c r="AB16">
        <f>V16*I22</f>
        <v>256.25175547294504</v>
      </c>
      <c r="AC16">
        <f>V16*K22</f>
        <v>24.513011152416357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1111</v>
      </c>
      <c r="D17" s="5">
        <v>633</v>
      </c>
      <c r="E17" s="4">
        <v>30</v>
      </c>
      <c r="F17" s="4">
        <v>3</v>
      </c>
      <c r="G17" s="4">
        <v>38</v>
      </c>
      <c r="H17" s="18">
        <v>98</v>
      </c>
      <c r="I17" s="4" t="s">
        <v>41</v>
      </c>
      <c r="J17" s="22">
        <v>33</v>
      </c>
      <c r="K17" s="22">
        <v>0</v>
      </c>
      <c r="L17" s="25">
        <v>51</v>
      </c>
      <c r="M17" s="4">
        <v>123</v>
      </c>
      <c r="N17" s="14">
        <v>41</v>
      </c>
      <c r="O17" s="27">
        <v>65</v>
      </c>
      <c r="P17" s="83">
        <f t="shared" si="2"/>
        <v>169</v>
      </c>
      <c r="Q17" s="84">
        <f t="shared" si="3"/>
        <v>666</v>
      </c>
      <c r="R17" s="85">
        <f t="shared" si="4"/>
        <v>835</v>
      </c>
      <c r="S17" s="82">
        <f t="shared" si="6"/>
        <v>0.75157515751575155</v>
      </c>
      <c r="T17" s="29">
        <f t="shared" si="7"/>
        <v>1115</v>
      </c>
      <c r="U17" s="30">
        <f t="shared" si="8"/>
        <v>-4</v>
      </c>
      <c r="V17" s="3">
        <f>C17/C20</f>
        <v>0.11472532011565469</v>
      </c>
      <c r="W17">
        <f>V17*D22</f>
        <v>25.354295745559686</v>
      </c>
      <c r="X17">
        <f>V17*E22</f>
        <v>7.5718711276332096</v>
      </c>
      <c r="Z17">
        <f>V17*G22</f>
        <v>8.948574969021065</v>
      </c>
      <c r="AA17">
        <f>V17*H22</f>
        <v>0.68835192069392814</v>
      </c>
      <c r="AB17">
        <f>V17*I22</f>
        <v>259.04977282114828</v>
      </c>
      <c r="AC17">
        <f>V17*K22</f>
        <v>24.780669144981413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1053</v>
      </c>
      <c r="D18" s="5">
        <v>579</v>
      </c>
      <c r="E18" s="4">
        <v>53</v>
      </c>
      <c r="F18" s="4">
        <v>12</v>
      </c>
      <c r="G18" s="4">
        <v>22</v>
      </c>
      <c r="H18" s="18">
        <v>111</v>
      </c>
      <c r="I18" s="4">
        <v>0</v>
      </c>
      <c r="J18" s="22">
        <v>14</v>
      </c>
      <c r="K18" s="22">
        <v>0</v>
      </c>
      <c r="L18" s="25">
        <v>52</v>
      </c>
      <c r="M18" s="4">
        <v>114</v>
      </c>
      <c r="N18" s="14">
        <v>28</v>
      </c>
      <c r="O18" s="27">
        <v>77</v>
      </c>
      <c r="P18" s="41">
        <f t="shared" si="2"/>
        <v>147</v>
      </c>
      <c r="Q18" s="42">
        <f t="shared" si="3"/>
        <v>644</v>
      </c>
      <c r="R18" s="43">
        <f t="shared" si="4"/>
        <v>791</v>
      </c>
      <c r="S18" s="34">
        <f t="shared" si="6"/>
        <v>0.75118708452041782</v>
      </c>
      <c r="T18" s="29">
        <f t="shared" si="7"/>
        <v>1062</v>
      </c>
      <c r="U18" s="30">
        <f t="shared" si="8"/>
        <v>-9</v>
      </c>
      <c r="V18" s="3">
        <f>C18/C20</f>
        <v>0.10873605947955391</v>
      </c>
      <c r="W18">
        <f>V18*D22</f>
        <v>24.030669144981413</v>
      </c>
      <c r="X18">
        <f>V18*E22</f>
        <v>7.1765799256505582</v>
      </c>
      <c r="Z18">
        <f>V18*G22</f>
        <v>8.481412639405205</v>
      </c>
      <c r="AA18">
        <f>V18*H22</f>
        <v>0.65241635687732347</v>
      </c>
      <c r="AB18">
        <f>V18*I22</f>
        <v>245.52602230483271</v>
      </c>
      <c r="AC18">
        <f>V18*K22</f>
        <v>23.486988847583643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402</v>
      </c>
      <c r="D19" s="7">
        <v>175</v>
      </c>
      <c r="E19" s="6">
        <v>51</v>
      </c>
      <c r="F19" s="6">
        <v>19</v>
      </c>
      <c r="G19" s="6">
        <v>14</v>
      </c>
      <c r="H19" s="19">
        <v>40</v>
      </c>
      <c r="I19" s="6">
        <v>0</v>
      </c>
      <c r="J19" s="23">
        <v>10</v>
      </c>
      <c r="K19" s="23">
        <v>0</v>
      </c>
      <c r="L19" s="26">
        <v>18</v>
      </c>
      <c r="M19" s="6">
        <v>56</v>
      </c>
      <c r="N19" s="15">
        <v>4</v>
      </c>
      <c r="O19" s="28">
        <v>23</v>
      </c>
      <c r="P19" s="56">
        <f t="shared" si="2"/>
        <v>64</v>
      </c>
      <c r="Q19" s="57">
        <f t="shared" si="3"/>
        <v>245</v>
      </c>
      <c r="R19" s="58">
        <f t="shared" si="4"/>
        <v>309</v>
      </c>
      <c r="S19" s="59">
        <f t="shared" si="6"/>
        <v>0.76865671641791045</v>
      </c>
      <c r="T19" s="29">
        <f t="shared" si="7"/>
        <v>410</v>
      </c>
      <c r="U19" s="30">
        <f t="shared" si="8"/>
        <v>-8</v>
      </c>
      <c r="V19" s="3">
        <f>C19/C20</f>
        <v>4.151177199504337E-2</v>
      </c>
      <c r="W19">
        <f>V19*D22</f>
        <v>9.1741016109045841</v>
      </c>
      <c r="X19">
        <f>V19*E22</f>
        <v>2.7397769516728623</v>
      </c>
      <c r="Z19">
        <f>V19*G22</f>
        <v>3.2379182156133828</v>
      </c>
      <c r="AA19">
        <f>V19*H22</f>
        <v>0.24907063197026022</v>
      </c>
      <c r="AB19">
        <f>V19*I22</f>
        <v>93.73358116480793</v>
      </c>
      <c r="AC19">
        <f>V19*K22</f>
        <v>8.9665427509293671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9684</v>
      </c>
      <c r="D20" s="52">
        <f t="shared" ref="D20:R20" si="9">SUM(D8:D19)</f>
        <v>4875</v>
      </c>
      <c r="E20" s="52">
        <f t="shared" si="9"/>
        <v>697</v>
      </c>
      <c r="F20" s="52">
        <f t="shared" si="9"/>
        <v>77</v>
      </c>
      <c r="G20" s="52">
        <f t="shared" si="9"/>
        <v>352</v>
      </c>
      <c r="H20" s="52">
        <f t="shared" si="9"/>
        <v>1148</v>
      </c>
      <c r="I20" s="52">
        <f t="shared" si="9"/>
        <v>3</v>
      </c>
      <c r="J20" s="52">
        <f t="shared" si="9"/>
        <v>206</v>
      </c>
      <c r="K20" s="61">
        <f t="shared" si="9"/>
        <v>2</v>
      </c>
      <c r="L20" s="62">
        <f t="shared" si="9"/>
        <v>305</v>
      </c>
      <c r="M20" s="52">
        <f t="shared" si="9"/>
        <v>1153</v>
      </c>
      <c r="N20" s="60">
        <f t="shared" si="9"/>
        <v>229</v>
      </c>
      <c r="O20" s="63">
        <f t="shared" si="9"/>
        <v>674</v>
      </c>
      <c r="P20" s="64">
        <f t="shared" si="9"/>
        <v>1710</v>
      </c>
      <c r="Q20" s="52">
        <f t="shared" si="9"/>
        <v>5651</v>
      </c>
      <c r="R20" s="52">
        <f t="shared" si="9"/>
        <v>7361</v>
      </c>
      <c r="S20" s="34">
        <f t="shared" si="6"/>
        <v>0.76011978521272205</v>
      </c>
      <c r="T20" s="29">
        <f t="shared" si="7"/>
        <v>9721</v>
      </c>
      <c r="U20" s="30">
        <f t="shared" si="8"/>
        <v>-37</v>
      </c>
      <c r="V20" s="11">
        <f t="shared" ref="V20:AC20" si="10">SUM(V15:V19)</f>
        <v>0.47666253614209003</v>
      </c>
      <c r="W20" s="12">
        <f t="shared" si="10"/>
        <v>105.3424204874019</v>
      </c>
      <c r="X20" s="12">
        <f t="shared" si="10"/>
        <v>31.459727385377942</v>
      </c>
      <c r="Y20" s="12">
        <f t="shared" si="10"/>
        <v>0.39281288723667906</v>
      </c>
      <c r="Z20" s="12">
        <f t="shared" si="10"/>
        <v>37.179677819083025</v>
      </c>
      <c r="AA20" s="12">
        <f t="shared" si="10"/>
        <v>2.8599752168525403</v>
      </c>
      <c r="AB20" s="12">
        <f t="shared" si="10"/>
        <v>1076.3040066088392</v>
      </c>
      <c r="AC20" s="12">
        <f t="shared" si="10"/>
        <v>102.95910780669145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82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903</v>
      </c>
    </row>
    <row r="28" spans="1:31" x14ac:dyDescent="0.25">
      <c r="U28" s="32">
        <f>U27/C20</f>
        <v>9.3246592317224292E-2</v>
      </c>
    </row>
    <row r="29" spans="1:31" x14ac:dyDescent="0.25">
      <c r="P29" s="9" t="s">
        <v>44</v>
      </c>
    </row>
    <row r="30" spans="1:31" x14ac:dyDescent="0.25">
      <c r="P30" t="s">
        <v>15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I20" sqref="I20"/>
    </sheetView>
  </sheetViews>
  <sheetFormatPr defaultRowHeight="15" x14ac:dyDescent="0.25"/>
  <cols>
    <col min="1" max="1" width="6" customWidth="1"/>
    <col min="2" max="2" width="18.8554687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78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83</v>
      </c>
      <c r="B4" s="90"/>
      <c r="C4" s="49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506</v>
      </c>
      <c r="D8" s="68">
        <v>237</v>
      </c>
      <c r="E8" s="68">
        <v>23</v>
      </c>
      <c r="F8" s="68">
        <v>3</v>
      </c>
      <c r="G8" s="68">
        <v>35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39</v>
      </c>
      <c r="N8" s="71">
        <v>14</v>
      </c>
      <c r="O8" s="72">
        <v>37</v>
      </c>
      <c r="P8" s="73">
        <f>G8+H8+I8+J8</f>
        <v>156</v>
      </c>
      <c r="Q8" s="74">
        <f>D8+E8+F8+K8</f>
        <v>263</v>
      </c>
      <c r="R8" s="75">
        <f>P8+Q8</f>
        <v>419</v>
      </c>
      <c r="S8" s="76">
        <f t="shared" ref="S8:S14" si="0">R8/C8</f>
        <v>0.82806324110671936</v>
      </c>
      <c r="T8" s="38">
        <f>SUM(D8:O8)</f>
        <v>520</v>
      </c>
      <c r="U8" s="30">
        <f t="shared" ref="U8:U14" si="1">C8-T8</f>
        <v>-14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382</v>
      </c>
      <c r="D9" s="4">
        <v>154</v>
      </c>
      <c r="E9" s="4">
        <v>55</v>
      </c>
      <c r="F9" s="4">
        <v>7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40</v>
      </c>
      <c r="N9" s="14">
        <v>8</v>
      </c>
      <c r="O9" s="27">
        <v>29</v>
      </c>
      <c r="P9" s="79">
        <f t="shared" ref="P9:P19" si="2">G9+H9+I9+J9</f>
        <v>86</v>
      </c>
      <c r="Q9" s="80">
        <f t="shared" ref="Q9:Q19" si="3">D9+E9+F9+K9</f>
        <v>216</v>
      </c>
      <c r="R9" s="81">
        <f t="shared" ref="R9:R19" si="4">P9+Q9</f>
        <v>302</v>
      </c>
      <c r="S9" s="82">
        <f t="shared" si="0"/>
        <v>0.79057591623036649</v>
      </c>
      <c r="T9" s="38">
        <f t="shared" ref="T9:T14" si="5">SUM(D9:O9)</f>
        <v>390</v>
      </c>
      <c r="U9" s="30">
        <f t="shared" si="1"/>
        <v>-8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878</v>
      </c>
      <c r="D10" s="4">
        <v>430</v>
      </c>
      <c r="E10" s="4">
        <v>70</v>
      </c>
      <c r="F10" s="4">
        <v>9</v>
      </c>
      <c r="G10" s="4">
        <v>33</v>
      </c>
      <c r="H10" s="4">
        <v>124</v>
      </c>
      <c r="I10" s="4">
        <v>0</v>
      </c>
      <c r="J10" s="22">
        <v>36</v>
      </c>
      <c r="K10" s="22">
        <v>0</v>
      </c>
      <c r="L10" s="25">
        <v>30</v>
      </c>
      <c r="M10" s="4">
        <v>66</v>
      </c>
      <c r="N10" s="14">
        <v>27</v>
      </c>
      <c r="O10" s="27">
        <v>65</v>
      </c>
      <c r="P10" s="79">
        <f t="shared" si="2"/>
        <v>193</v>
      </c>
      <c r="Q10" s="80">
        <f t="shared" si="3"/>
        <v>509</v>
      </c>
      <c r="R10" s="81">
        <f t="shared" si="4"/>
        <v>702</v>
      </c>
      <c r="S10" s="82">
        <f t="shared" si="0"/>
        <v>0.79954441913439633</v>
      </c>
      <c r="T10" s="38">
        <f t="shared" si="5"/>
        <v>890</v>
      </c>
      <c r="U10" s="30">
        <f t="shared" si="1"/>
        <v>-12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727</v>
      </c>
      <c r="D11" s="4">
        <v>344</v>
      </c>
      <c r="E11" s="4">
        <v>52</v>
      </c>
      <c r="F11" s="4">
        <v>4</v>
      </c>
      <c r="G11" s="4">
        <v>41</v>
      </c>
      <c r="H11" s="4">
        <v>70</v>
      </c>
      <c r="I11" s="4">
        <v>0</v>
      </c>
      <c r="J11" s="22">
        <v>17</v>
      </c>
      <c r="K11" s="22">
        <v>0</v>
      </c>
      <c r="L11" s="25">
        <v>27</v>
      </c>
      <c r="M11" s="4">
        <v>61</v>
      </c>
      <c r="N11" s="14">
        <v>20</v>
      </c>
      <c r="O11" s="27">
        <v>52</v>
      </c>
      <c r="P11" s="79">
        <f t="shared" si="2"/>
        <v>128</v>
      </c>
      <c r="Q11" s="80">
        <f t="shared" si="3"/>
        <v>400</v>
      </c>
      <c r="R11" s="81">
        <f t="shared" si="4"/>
        <v>528</v>
      </c>
      <c r="S11" s="82">
        <f t="shared" si="0"/>
        <v>0.72627235213204955</v>
      </c>
      <c r="T11" s="38">
        <f t="shared" si="5"/>
        <v>688</v>
      </c>
      <c r="U11" s="30">
        <f t="shared" si="1"/>
        <v>39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1201</v>
      </c>
      <c r="D12" s="4">
        <v>540</v>
      </c>
      <c r="E12" s="4">
        <v>90</v>
      </c>
      <c r="F12" s="4">
        <v>6</v>
      </c>
      <c r="G12" s="4">
        <v>40</v>
      </c>
      <c r="H12" s="4">
        <v>168</v>
      </c>
      <c r="I12" s="4">
        <v>3</v>
      </c>
      <c r="J12" s="22">
        <v>39</v>
      </c>
      <c r="K12" s="22">
        <v>0</v>
      </c>
      <c r="L12" s="25">
        <v>24</v>
      </c>
      <c r="M12" s="4">
        <v>202</v>
      </c>
      <c r="N12" s="14">
        <v>15</v>
      </c>
      <c r="O12" s="27">
        <v>85</v>
      </c>
      <c r="P12" s="79">
        <f t="shared" si="2"/>
        <v>250</v>
      </c>
      <c r="Q12" s="80">
        <f t="shared" si="3"/>
        <v>636</v>
      </c>
      <c r="R12" s="81">
        <f t="shared" si="4"/>
        <v>886</v>
      </c>
      <c r="S12" s="82">
        <f t="shared" si="0"/>
        <v>0.73771856786011658</v>
      </c>
      <c r="T12" s="38">
        <f t="shared" si="5"/>
        <v>1212</v>
      </c>
      <c r="U12" s="30">
        <f t="shared" si="1"/>
        <v>-11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700</v>
      </c>
      <c r="D13" s="4">
        <v>310</v>
      </c>
      <c r="E13" s="4">
        <v>85</v>
      </c>
      <c r="F13" s="4">
        <v>5</v>
      </c>
      <c r="G13" s="4">
        <v>15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98</v>
      </c>
      <c r="N13" s="14">
        <v>8</v>
      </c>
      <c r="O13" s="27">
        <v>39</v>
      </c>
      <c r="P13" s="79">
        <f t="shared" si="2"/>
        <v>150</v>
      </c>
      <c r="Q13" s="80">
        <f t="shared" si="3"/>
        <v>401</v>
      </c>
      <c r="R13" s="81">
        <f t="shared" si="4"/>
        <v>551</v>
      </c>
      <c r="S13" s="82">
        <f t="shared" si="0"/>
        <v>0.78714285714285714</v>
      </c>
      <c r="T13" s="38">
        <f t="shared" si="5"/>
        <v>712</v>
      </c>
      <c r="U13" s="30">
        <f t="shared" si="1"/>
        <v>-12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674</v>
      </c>
      <c r="D14" s="4">
        <v>357</v>
      </c>
      <c r="E14" s="4">
        <v>56</v>
      </c>
      <c r="F14" s="4">
        <v>8</v>
      </c>
      <c r="G14" s="4">
        <v>32</v>
      </c>
      <c r="H14" s="4">
        <v>48</v>
      </c>
      <c r="I14" s="4">
        <v>0</v>
      </c>
      <c r="J14" s="22">
        <v>12</v>
      </c>
      <c r="K14" s="22">
        <v>0</v>
      </c>
      <c r="L14" s="25">
        <v>18</v>
      </c>
      <c r="M14" s="4">
        <v>89</v>
      </c>
      <c r="N14" s="14">
        <v>17</v>
      </c>
      <c r="O14" s="27">
        <v>48</v>
      </c>
      <c r="P14" s="79">
        <f t="shared" si="2"/>
        <v>92</v>
      </c>
      <c r="Q14" s="80">
        <f t="shared" si="3"/>
        <v>421</v>
      </c>
      <c r="R14" s="81">
        <f t="shared" si="4"/>
        <v>513</v>
      </c>
      <c r="S14" s="82">
        <f t="shared" si="0"/>
        <v>0.76112759643916916</v>
      </c>
      <c r="T14" s="38">
        <f t="shared" si="5"/>
        <v>685</v>
      </c>
      <c r="U14" s="30">
        <f t="shared" si="1"/>
        <v>-11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47" t="s">
        <v>33</v>
      </c>
      <c r="C15" s="51">
        <v>951</v>
      </c>
      <c r="D15" s="5">
        <v>521</v>
      </c>
      <c r="E15" s="4">
        <v>74</v>
      </c>
      <c r="F15" s="4">
        <v>5</v>
      </c>
      <c r="G15" s="4">
        <v>19</v>
      </c>
      <c r="H15" s="18">
        <v>62</v>
      </c>
      <c r="I15" s="4" t="s">
        <v>40</v>
      </c>
      <c r="J15" s="22">
        <v>14</v>
      </c>
      <c r="K15" s="22">
        <v>1</v>
      </c>
      <c r="L15" s="25">
        <v>21</v>
      </c>
      <c r="M15" s="4">
        <v>129</v>
      </c>
      <c r="N15" s="14">
        <v>22</v>
      </c>
      <c r="O15" s="27">
        <v>94</v>
      </c>
      <c r="P15" s="79">
        <f t="shared" si="2"/>
        <v>96</v>
      </c>
      <c r="Q15" s="80">
        <f t="shared" si="3"/>
        <v>601</v>
      </c>
      <c r="R15" s="81">
        <f t="shared" si="4"/>
        <v>697</v>
      </c>
      <c r="S15" s="82">
        <f>R15/C15</f>
        <v>0.73291272344900105</v>
      </c>
      <c r="T15" s="38">
        <f>SUM(D15:O15)</f>
        <v>962</v>
      </c>
      <c r="U15" s="30">
        <f>C15-T15</f>
        <v>-11</v>
      </c>
      <c r="V15" s="3">
        <f>C15/C20</f>
        <v>9.8203221809169766E-2</v>
      </c>
      <c r="W15">
        <f>V15*D22</f>
        <v>21.702912019826517</v>
      </c>
      <c r="X15">
        <f>V15*E22</f>
        <v>6.481412639405205</v>
      </c>
      <c r="Y15">
        <f>V15*F15</f>
        <v>0.4910161090458488</v>
      </c>
      <c r="Z15">
        <f>V15*G22</f>
        <v>7.6598513011152418</v>
      </c>
      <c r="AA15">
        <f>V15*H22</f>
        <v>0.58921933085501865</v>
      </c>
      <c r="AB15">
        <f>V15*I22</f>
        <v>221.74287484510532</v>
      </c>
      <c r="AC15">
        <f>V15*K22</f>
        <v>21.211895910780669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1099</v>
      </c>
      <c r="D16" s="5">
        <v>608</v>
      </c>
      <c r="E16" s="4">
        <v>68</v>
      </c>
      <c r="F16" s="4">
        <v>6</v>
      </c>
      <c r="G16" s="4">
        <v>42</v>
      </c>
      <c r="H16" s="18">
        <v>136</v>
      </c>
      <c r="I16" s="4" t="s">
        <v>41</v>
      </c>
      <c r="J16" s="22">
        <v>5</v>
      </c>
      <c r="K16" s="22">
        <v>0</v>
      </c>
      <c r="L16" s="25">
        <v>26</v>
      </c>
      <c r="M16" s="4">
        <v>136</v>
      </c>
      <c r="N16" s="14">
        <v>25</v>
      </c>
      <c r="O16" s="27">
        <v>60</v>
      </c>
      <c r="P16" s="79">
        <f t="shared" si="2"/>
        <v>183</v>
      </c>
      <c r="Q16" s="80">
        <f t="shared" si="3"/>
        <v>682</v>
      </c>
      <c r="R16" s="81">
        <f t="shared" si="4"/>
        <v>865</v>
      </c>
      <c r="S16" s="82">
        <f t="shared" ref="S16:S20" si="6">R16/C16</f>
        <v>0.78707916287534119</v>
      </c>
      <c r="T16" s="29">
        <f t="shared" ref="T16:T20" si="7">SUM(D16:O16)</f>
        <v>1112</v>
      </c>
      <c r="U16" s="30">
        <f t="shared" ref="U16:U20" si="8">C16-T16</f>
        <v>-13</v>
      </c>
      <c r="V16" s="3">
        <f>C16/C20</f>
        <v>0.11348616274266832</v>
      </c>
      <c r="W16">
        <f>V16*D22</f>
        <v>25.080441966129698</v>
      </c>
      <c r="X16">
        <f>V16*E22</f>
        <v>7.4900867410161087</v>
      </c>
      <c r="Z16">
        <f>V16*G22</f>
        <v>8.851920693928129</v>
      </c>
      <c r="AA16">
        <f>V16*H22</f>
        <v>0.6809169764560099</v>
      </c>
      <c r="AB16">
        <f>V16*I22</f>
        <v>256.25175547294504</v>
      </c>
      <c r="AC16">
        <f>V16*K22</f>
        <v>24.513011152416357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1111</v>
      </c>
      <c r="D17" s="5">
        <v>635</v>
      </c>
      <c r="E17" s="4">
        <v>31</v>
      </c>
      <c r="F17" s="4">
        <v>4</v>
      </c>
      <c r="G17" s="4">
        <v>39</v>
      </c>
      <c r="H17" s="18">
        <v>99</v>
      </c>
      <c r="I17" s="4" t="s">
        <v>41</v>
      </c>
      <c r="J17" s="22">
        <v>33</v>
      </c>
      <c r="K17" s="22">
        <v>0</v>
      </c>
      <c r="L17" s="25">
        <v>51</v>
      </c>
      <c r="M17" s="4">
        <v>123</v>
      </c>
      <c r="N17" s="14">
        <v>41</v>
      </c>
      <c r="O17" s="27">
        <v>65</v>
      </c>
      <c r="P17" s="83">
        <f t="shared" si="2"/>
        <v>171</v>
      </c>
      <c r="Q17" s="84">
        <f t="shared" si="3"/>
        <v>670</v>
      </c>
      <c r="R17" s="85">
        <f t="shared" si="4"/>
        <v>841</v>
      </c>
      <c r="S17" s="82">
        <f t="shared" si="6"/>
        <v>0.75697569756975702</v>
      </c>
      <c r="T17" s="29">
        <f t="shared" si="7"/>
        <v>1121</v>
      </c>
      <c r="U17" s="30">
        <f t="shared" si="8"/>
        <v>-10</v>
      </c>
      <c r="V17" s="3">
        <f>C17/C20</f>
        <v>0.11472532011565469</v>
      </c>
      <c r="W17">
        <f>V17*D22</f>
        <v>25.354295745559686</v>
      </c>
      <c r="X17">
        <f>V17*E22</f>
        <v>7.5718711276332096</v>
      </c>
      <c r="Z17">
        <f>V17*G22</f>
        <v>8.948574969021065</v>
      </c>
      <c r="AA17">
        <f>V17*H22</f>
        <v>0.68835192069392814</v>
      </c>
      <c r="AB17">
        <f>V17*I22</f>
        <v>259.04977282114828</v>
      </c>
      <c r="AC17">
        <f>V17*K22</f>
        <v>24.780669144981413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1053</v>
      </c>
      <c r="D18" s="5">
        <v>580</v>
      </c>
      <c r="E18" s="4">
        <v>55</v>
      </c>
      <c r="F18" s="4">
        <v>13</v>
      </c>
      <c r="G18" s="4">
        <v>24</v>
      </c>
      <c r="H18" s="18">
        <v>111</v>
      </c>
      <c r="I18" s="4">
        <v>0</v>
      </c>
      <c r="J18" s="22">
        <v>14</v>
      </c>
      <c r="K18" s="22">
        <v>0</v>
      </c>
      <c r="L18" s="25">
        <v>52</v>
      </c>
      <c r="M18" s="4">
        <v>114</v>
      </c>
      <c r="N18" s="14">
        <v>28</v>
      </c>
      <c r="O18" s="27">
        <v>77</v>
      </c>
      <c r="P18" s="41">
        <f t="shared" si="2"/>
        <v>149</v>
      </c>
      <c r="Q18" s="42">
        <f t="shared" si="3"/>
        <v>648</v>
      </c>
      <c r="R18" s="43">
        <f t="shared" si="4"/>
        <v>797</v>
      </c>
      <c r="S18" s="34">
        <f t="shared" si="6"/>
        <v>0.75688509021842354</v>
      </c>
      <c r="T18" s="29">
        <f t="shared" si="7"/>
        <v>1068</v>
      </c>
      <c r="U18" s="30">
        <f t="shared" si="8"/>
        <v>-15</v>
      </c>
      <c r="V18" s="3">
        <f>C18/C20</f>
        <v>0.10873605947955391</v>
      </c>
      <c r="W18">
        <f>V18*D22</f>
        <v>24.030669144981413</v>
      </c>
      <c r="X18">
        <f>V18*E22</f>
        <v>7.1765799256505582</v>
      </c>
      <c r="Z18">
        <f>V18*G22</f>
        <v>8.481412639405205</v>
      </c>
      <c r="AA18">
        <f>V18*H22</f>
        <v>0.65241635687732347</v>
      </c>
      <c r="AB18">
        <f>V18*I22</f>
        <v>245.52602230483271</v>
      </c>
      <c r="AC18">
        <f>V18*K22</f>
        <v>23.486988847583643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402</v>
      </c>
      <c r="D19" s="7">
        <v>177</v>
      </c>
      <c r="E19" s="6">
        <v>53</v>
      </c>
      <c r="F19" s="6">
        <v>20</v>
      </c>
      <c r="G19" s="6">
        <v>15</v>
      </c>
      <c r="H19" s="19">
        <v>40</v>
      </c>
      <c r="I19" s="6">
        <v>0</v>
      </c>
      <c r="J19" s="23">
        <v>10</v>
      </c>
      <c r="K19" s="23">
        <v>0</v>
      </c>
      <c r="L19" s="26">
        <v>18</v>
      </c>
      <c r="M19" s="6">
        <v>56</v>
      </c>
      <c r="N19" s="15">
        <v>4</v>
      </c>
      <c r="O19" s="28">
        <v>23</v>
      </c>
      <c r="P19" s="56">
        <f t="shared" si="2"/>
        <v>65</v>
      </c>
      <c r="Q19" s="57">
        <f t="shared" si="3"/>
        <v>250</v>
      </c>
      <c r="R19" s="58">
        <f t="shared" si="4"/>
        <v>315</v>
      </c>
      <c r="S19" s="59">
        <f t="shared" si="6"/>
        <v>0.78358208955223885</v>
      </c>
      <c r="T19" s="29">
        <f t="shared" si="7"/>
        <v>416</v>
      </c>
      <c r="U19" s="30">
        <f t="shared" si="8"/>
        <v>-14</v>
      </c>
      <c r="V19" s="3">
        <f>C19/C20</f>
        <v>4.151177199504337E-2</v>
      </c>
      <c r="W19">
        <f>V19*D22</f>
        <v>9.1741016109045841</v>
      </c>
      <c r="X19">
        <f>V19*E22</f>
        <v>2.7397769516728623</v>
      </c>
      <c r="Z19">
        <f>V19*G22</f>
        <v>3.2379182156133828</v>
      </c>
      <c r="AA19">
        <f>V19*H22</f>
        <v>0.24907063197026022</v>
      </c>
      <c r="AB19">
        <f>V19*I22</f>
        <v>93.73358116480793</v>
      </c>
      <c r="AC19">
        <f>V19*K22</f>
        <v>8.9665427509293671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9684</v>
      </c>
      <c r="D20" s="52">
        <f t="shared" ref="D20:R20" si="9">SUM(D8:D19)</f>
        <v>4893</v>
      </c>
      <c r="E20" s="52">
        <f t="shared" si="9"/>
        <v>712</v>
      </c>
      <c r="F20" s="52">
        <f t="shared" si="9"/>
        <v>90</v>
      </c>
      <c r="G20" s="52">
        <f t="shared" si="9"/>
        <v>360</v>
      </c>
      <c r="H20" s="52">
        <f t="shared" si="9"/>
        <v>1149</v>
      </c>
      <c r="I20" s="52">
        <f t="shared" si="9"/>
        <v>3</v>
      </c>
      <c r="J20" s="52">
        <f t="shared" si="9"/>
        <v>206</v>
      </c>
      <c r="K20" s="61">
        <f t="shared" si="9"/>
        <v>2</v>
      </c>
      <c r="L20" s="62">
        <f t="shared" si="9"/>
        <v>305</v>
      </c>
      <c r="M20" s="52">
        <f t="shared" si="9"/>
        <v>1153</v>
      </c>
      <c r="N20" s="60">
        <f t="shared" si="9"/>
        <v>229</v>
      </c>
      <c r="O20" s="63">
        <f t="shared" si="9"/>
        <v>674</v>
      </c>
      <c r="P20" s="64">
        <f t="shared" si="9"/>
        <v>1719</v>
      </c>
      <c r="Q20" s="52">
        <f t="shared" si="9"/>
        <v>5697</v>
      </c>
      <c r="R20" s="52">
        <f t="shared" si="9"/>
        <v>7416</v>
      </c>
      <c r="S20" s="34">
        <f t="shared" si="6"/>
        <v>0.76579925650557623</v>
      </c>
      <c r="T20" s="29">
        <f t="shared" si="7"/>
        <v>9776</v>
      </c>
      <c r="U20" s="30">
        <f t="shared" si="8"/>
        <v>-92</v>
      </c>
      <c r="V20" s="11">
        <f t="shared" ref="V20:AC20" si="10">SUM(V15:V19)</f>
        <v>0.47666253614209003</v>
      </c>
      <c r="W20" s="12">
        <f t="shared" si="10"/>
        <v>105.3424204874019</v>
      </c>
      <c r="X20" s="12">
        <f t="shared" si="10"/>
        <v>31.459727385377942</v>
      </c>
      <c r="Y20" s="12">
        <f t="shared" si="10"/>
        <v>0.4910161090458488</v>
      </c>
      <c r="Z20" s="12">
        <f t="shared" si="10"/>
        <v>37.179677819083025</v>
      </c>
      <c r="AA20" s="12">
        <f t="shared" si="10"/>
        <v>2.8599752168525403</v>
      </c>
      <c r="AB20" s="12">
        <f t="shared" si="10"/>
        <v>1076.3040066088392</v>
      </c>
      <c r="AC20" s="12">
        <f t="shared" si="10"/>
        <v>102.95910780669145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84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903</v>
      </c>
    </row>
    <row r="28" spans="1:31" x14ac:dyDescent="0.25">
      <c r="U28" s="32">
        <f>U27/C20</f>
        <v>9.3246592317224292E-2</v>
      </c>
    </row>
    <row r="29" spans="1:31" x14ac:dyDescent="0.25">
      <c r="P29" s="9" t="s">
        <v>44</v>
      </c>
    </row>
    <row r="30" spans="1:31" x14ac:dyDescent="0.25">
      <c r="P30" t="s">
        <v>15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tabSelected="1" view="pageBreakPreview" zoomScale="60" zoomScaleNormal="100" workbookViewId="0">
      <selection activeCell="J24" sqref="J24"/>
    </sheetView>
  </sheetViews>
  <sheetFormatPr defaultRowHeight="15" x14ac:dyDescent="0.25"/>
  <cols>
    <col min="1" max="1" width="6" customWidth="1"/>
    <col min="2" max="2" width="18.8554687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78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86</v>
      </c>
      <c r="B4" s="90"/>
      <c r="C4" s="49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506</v>
      </c>
      <c r="D8" s="68">
        <v>238</v>
      </c>
      <c r="E8" s="68">
        <v>25</v>
      </c>
      <c r="F8" s="68">
        <v>4</v>
      </c>
      <c r="G8" s="68">
        <v>35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39</v>
      </c>
      <c r="N8" s="71">
        <v>14</v>
      </c>
      <c r="O8" s="72">
        <v>37</v>
      </c>
      <c r="P8" s="73">
        <f>G8+H8+I8+J8</f>
        <v>156</v>
      </c>
      <c r="Q8" s="74">
        <f>D8+E8+F8+K8</f>
        <v>267</v>
      </c>
      <c r="R8" s="75">
        <f>P8+Q8</f>
        <v>423</v>
      </c>
      <c r="S8" s="76">
        <f t="shared" ref="S8:S14" si="0">R8/C8</f>
        <v>0.83596837944664026</v>
      </c>
      <c r="T8" s="38">
        <f>SUM(D8:O8)</f>
        <v>524</v>
      </c>
      <c r="U8" s="30">
        <f t="shared" ref="U8:U14" si="1">C8-T8</f>
        <v>-18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382</v>
      </c>
      <c r="D9" s="4">
        <v>155</v>
      </c>
      <c r="E9" s="4">
        <v>55</v>
      </c>
      <c r="F9" s="4">
        <v>8</v>
      </c>
      <c r="G9" s="4">
        <v>26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40</v>
      </c>
      <c r="N9" s="14">
        <v>8</v>
      </c>
      <c r="O9" s="27">
        <v>29</v>
      </c>
      <c r="P9" s="79">
        <f t="shared" ref="P9:P19" si="2">G9+H9+I9+J9</f>
        <v>87</v>
      </c>
      <c r="Q9" s="80">
        <f t="shared" ref="Q9:Q19" si="3">D9+E9+F9+K9</f>
        <v>218</v>
      </c>
      <c r="R9" s="81">
        <f t="shared" ref="R9:R19" si="4">P9+Q9</f>
        <v>305</v>
      </c>
      <c r="S9" s="82">
        <f t="shared" si="0"/>
        <v>0.79842931937172779</v>
      </c>
      <c r="T9" s="38">
        <f t="shared" ref="T9:T14" si="5">SUM(D9:O9)</f>
        <v>393</v>
      </c>
      <c r="U9" s="30">
        <f t="shared" si="1"/>
        <v>-11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878</v>
      </c>
      <c r="D10" s="4">
        <v>432</v>
      </c>
      <c r="E10" s="4">
        <v>71</v>
      </c>
      <c r="F10" s="4">
        <v>9</v>
      </c>
      <c r="G10" s="4">
        <v>34</v>
      </c>
      <c r="H10" s="4">
        <v>124</v>
      </c>
      <c r="I10" s="4">
        <v>0</v>
      </c>
      <c r="J10" s="22">
        <v>36</v>
      </c>
      <c r="K10" s="22">
        <v>0</v>
      </c>
      <c r="L10" s="25">
        <v>30</v>
      </c>
      <c r="M10" s="4">
        <v>66</v>
      </c>
      <c r="N10" s="14">
        <v>27</v>
      </c>
      <c r="O10" s="27">
        <v>65</v>
      </c>
      <c r="P10" s="79">
        <f t="shared" si="2"/>
        <v>194</v>
      </c>
      <c r="Q10" s="80">
        <f t="shared" si="3"/>
        <v>512</v>
      </c>
      <c r="R10" s="81">
        <f t="shared" si="4"/>
        <v>706</v>
      </c>
      <c r="S10" s="82">
        <f t="shared" si="0"/>
        <v>0.80410022779043278</v>
      </c>
      <c r="T10" s="38">
        <f t="shared" si="5"/>
        <v>894</v>
      </c>
      <c r="U10" s="30">
        <f t="shared" si="1"/>
        <v>-16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727</v>
      </c>
      <c r="D11" s="4">
        <v>345</v>
      </c>
      <c r="E11" s="4">
        <v>52</v>
      </c>
      <c r="F11" s="4">
        <v>5</v>
      </c>
      <c r="G11" s="4">
        <v>41</v>
      </c>
      <c r="H11" s="4">
        <v>70</v>
      </c>
      <c r="I11" s="4">
        <v>0</v>
      </c>
      <c r="J11" s="22">
        <v>17</v>
      </c>
      <c r="K11" s="22">
        <v>0</v>
      </c>
      <c r="L11" s="25">
        <v>27</v>
      </c>
      <c r="M11" s="4">
        <v>61</v>
      </c>
      <c r="N11" s="14">
        <v>20</v>
      </c>
      <c r="O11" s="27">
        <v>52</v>
      </c>
      <c r="P11" s="79">
        <f t="shared" si="2"/>
        <v>128</v>
      </c>
      <c r="Q11" s="80">
        <f t="shared" si="3"/>
        <v>402</v>
      </c>
      <c r="R11" s="81">
        <f t="shared" si="4"/>
        <v>530</v>
      </c>
      <c r="S11" s="82">
        <f t="shared" si="0"/>
        <v>0.72902338376891329</v>
      </c>
      <c r="T11" s="38">
        <f t="shared" si="5"/>
        <v>690</v>
      </c>
      <c r="U11" s="30">
        <f t="shared" si="1"/>
        <v>37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1201</v>
      </c>
      <c r="D12" s="4">
        <v>541</v>
      </c>
      <c r="E12" s="4">
        <v>91</v>
      </c>
      <c r="F12" s="4">
        <v>6</v>
      </c>
      <c r="G12" s="4">
        <v>42</v>
      </c>
      <c r="H12" s="4">
        <v>168</v>
      </c>
      <c r="I12" s="4">
        <v>3</v>
      </c>
      <c r="J12" s="22">
        <v>39</v>
      </c>
      <c r="K12" s="22">
        <v>0</v>
      </c>
      <c r="L12" s="25">
        <v>24</v>
      </c>
      <c r="M12" s="4">
        <v>202</v>
      </c>
      <c r="N12" s="14">
        <v>15</v>
      </c>
      <c r="O12" s="27">
        <v>85</v>
      </c>
      <c r="P12" s="79">
        <f t="shared" si="2"/>
        <v>252</v>
      </c>
      <c r="Q12" s="80">
        <f t="shared" si="3"/>
        <v>638</v>
      </c>
      <c r="R12" s="81">
        <f t="shared" si="4"/>
        <v>890</v>
      </c>
      <c r="S12" s="82">
        <f t="shared" si="0"/>
        <v>0.74104912572855952</v>
      </c>
      <c r="T12" s="38">
        <f t="shared" si="5"/>
        <v>1216</v>
      </c>
      <c r="U12" s="30">
        <f t="shared" si="1"/>
        <v>-15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700</v>
      </c>
      <c r="D13" s="4">
        <v>311</v>
      </c>
      <c r="E13" s="4">
        <v>86</v>
      </c>
      <c r="F13" s="4">
        <v>6</v>
      </c>
      <c r="G13" s="4">
        <v>16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98</v>
      </c>
      <c r="N13" s="14">
        <v>8</v>
      </c>
      <c r="O13" s="27">
        <v>39</v>
      </c>
      <c r="P13" s="79">
        <f t="shared" si="2"/>
        <v>151</v>
      </c>
      <c r="Q13" s="80">
        <f t="shared" si="3"/>
        <v>404</v>
      </c>
      <c r="R13" s="81">
        <f t="shared" si="4"/>
        <v>555</v>
      </c>
      <c r="S13" s="82">
        <f t="shared" si="0"/>
        <v>0.79285714285714282</v>
      </c>
      <c r="T13" s="38">
        <f t="shared" si="5"/>
        <v>716</v>
      </c>
      <c r="U13" s="30">
        <f t="shared" si="1"/>
        <v>-16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674</v>
      </c>
      <c r="D14" s="4">
        <v>357</v>
      </c>
      <c r="E14" s="4">
        <v>56</v>
      </c>
      <c r="F14" s="4">
        <v>8</v>
      </c>
      <c r="G14" s="4">
        <v>33</v>
      </c>
      <c r="H14" s="4">
        <v>48</v>
      </c>
      <c r="I14" s="4">
        <v>0</v>
      </c>
      <c r="J14" s="22">
        <v>12</v>
      </c>
      <c r="K14" s="22">
        <v>0</v>
      </c>
      <c r="L14" s="25">
        <v>18</v>
      </c>
      <c r="M14" s="4">
        <v>89</v>
      </c>
      <c r="N14" s="14">
        <v>17</v>
      </c>
      <c r="O14" s="27">
        <v>48</v>
      </c>
      <c r="P14" s="79">
        <f t="shared" si="2"/>
        <v>93</v>
      </c>
      <c r="Q14" s="80">
        <f t="shared" si="3"/>
        <v>421</v>
      </c>
      <c r="R14" s="81">
        <f t="shared" si="4"/>
        <v>514</v>
      </c>
      <c r="S14" s="82">
        <f t="shared" si="0"/>
        <v>0.76261127596439171</v>
      </c>
      <c r="T14" s="38">
        <f t="shared" si="5"/>
        <v>686</v>
      </c>
      <c r="U14" s="30">
        <f t="shared" si="1"/>
        <v>-12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47" t="s">
        <v>33</v>
      </c>
      <c r="C15" s="51">
        <v>951</v>
      </c>
      <c r="D15" s="5">
        <v>521</v>
      </c>
      <c r="E15" s="4">
        <v>75</v>
      </c>
      <c r="F15" s="4">
        <v>5</v>
      </c>
      <c r="G15" s="4">
        <v>21</v>
      </c>
      <c r="H15" s="18">
        <v>62</v>
      </c>
      <c r="I15" s="4" t="s">
        <v>40</v>
      </c>
      <c r="J15" s="22">
        <v>14</v>
      </c>
      <c r="K15" s="22">
        <v>1</v>
      </c>
      <c r="L15" s="25">
        <v>21</v>
      </c>
      <c r="M15" s="4">
        <v>129</v>
      </c>
      <c r="N15" s="14">
        <v>22</v>
      </c>
      <c r="O15" s="27">
        <v>94</v>
      </c>
      <c r="P15" s="79">
        <f t="shared" si="2"/>
        <v>98</v>
      </c>
      <c r="Q15" s="80">
        <f t="shared" si="3"/>
        <v>602</v>
      </c>
      <c r="R15" s="81">
        <f t="shared" si="4"/>
        <v>700</v>
      </c>
      <c r="S15" s="82">
        <f>R15/C15</f>
        <v>0.73606729758149314</v>
      </c>
      <c r="T15" s="38">
        <f>SUM(D15:O15)</f>
        <v>965</v>
      </c>
      <c r="U15" s="30">
        <f>C15-T15</f>
        <v>-14</v>
      </c>
      <c r="V15" s="3">
        <f>C15/C20</f>
        <v>9.8203221809169766E-2</v>
      </c>
      <c r="W15">
        <f>V15*D22</f>
        <v>21.702912019826517</v>
      </c>
      <c r="X15">
        <f>V15*E22</f>
        <v>6.481412639405205</v>
      </c>
      <c r="Y15">
        <f>V15*F15</f>
        <v>0.4910161090458488</v>
      </c>
      <c r="Z15">
        <f>V15*G22</f>
        <v>7.6598513011152418</v>
      </c>
      <c r="AA15">
        <f>V15*H22</f>
        <v>0.58921933085501865</v>
      </c>
      <c r="AB15">
        <f>V15*I22</f>
        <v>221.74287484510532</v>
      </c>
      <c r="AC15">
        <f>V15*K22</f>
        <v>21.211895910780669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1099</v>
      </c>
      <c r="D16" s="5">
        <v>609</v>
      </c>
      <c r="E16" s="4">
        <v>68</v>
      </c>
      <c r="F16" s="4">
        <v>6</v>
      </c>
      <c r="G16" s="4">
        <v>42</v>
      </c>
      <c r="H16" s="18">
        <v>136</v>
      </c>
      <c r="I16" s="4" t="s">
        <v>41</v>
      </c>
      <c r="J16" s="22">
        <v>5</v>
      </c>
      <c r="K16" s="22">
        <v>0</v>
      </c>
      <c r="L16" s="25">
        <v>26</v>
      </c>
      <c r="M16" s="4">
        <v>136</v>
      </c>
      <c r="N16" s="14">
        <v>25</v>
      </c>
      <c r="O16" s="27">
        <v>60</v>
      </c>
      <c r="P16" s="79">
        <f t="shared" si="2"/>
        <v>183</v>
      </c>
      <c r="Q16" s="80">
        <f t="shared" si="3"/>
        <v>683</v>
      </c>
      <c r="R16" s="81">
        <f t="shared" si="4"/>
        <v>866</v>
      </c>
      <c r="S16" s="82">
        <f t="shared" ref="S16:S20" si="6">R16/C16</f>
        <v>0.78798908098271159</v>
      </c>
      <c r="T16" s="29">
        <f t="shared" ref="T16:T20" si="7">SUM(D16:O16)</f>
        <v>1113</v>
      </c>
      <c r="U16" s="30">
        <f t="shared" ref="U16:U20" si="8">C16-T16</f>
        <v>-14</v>
      </c>
      <c r="V16" s="3">
        <f>C16/C20</f>
        <v>0.11348616274266832</v>
      </c>
      <c r="W16">
        <f>V16*D22</f>
        <v>25.080441966129698</v>
      </c>
      <c r="X16">
        <f>V16*E22</f>
        <v>7.4900867410161087</v>
      </c>
      <c r="Z16">
        <f>V16*G22</f>
        <v>8.851920693928129</v>
      </c>
      <c r="AA16">
        <f>V16*H22</f>
        <v>0.6809169764560099</v>
      </c>
      <c r="AB16">
        <f>V16*I22</f>
        <v>256.25175547294504</v>
      </c>
      <c r="AC16">
        <f>V16*K22</f>
        <v>24.513011152416357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1111</v>
      </c>
      <c r="D17" s="5">
        <v>635</v>
      </c>
      <c r="E17" s="4">
        <v>33</v>
      </c>
      <c r="F17" s="4">
        <v>6</v>
      </c>
      <c r="G17" s="4">
        <v>40</v>
      </c>
      <c r="H17" s="18">
        <v>99</v>
      </c>
      <c r="I17" s="4" t="s">
        <v>41</v>
      </c>
      <c r="J17" s="22">
        <v>33</v>
      </c>
      <c r="K17" s="22">
        <v>0</v>
      </c>
      <c r="L17" s="25">
        <v>51</v>
      </c>
      <c r="M17" s="4">
        <v>123</v>
      </c>
      <c r="N17" s="14">
        <v>41</v>
      </c>
      <c r="O17" s="27">
        <v>65</v>
      </c>
      <c r="P17" s="83">
        <f t="shared" si="2"/>
        <v>172</v>
      </c>
      <c r="Q17" s="84">
        <f t="shared" si="3"/>
        <v>674</v>
      </c>
      <c r="R17" s="85">
        <f t="shared" si="4"/>
        <v>846</v>
      </c>
      <c r="S17" s="82">
        <f t="shared" si="6"/>
        <v>0.76147614761476146</v>
      </c>
      <c r="T17" s="29">
        <f t="shared" si="7"/>
        <v>1126</v>
      </c>
      <c r="U17" s="30">
        <f t="shared" si="8"/>
        <v>-15</v>
      </c>
      <c r="V17" s="3">
        <f>C17/C20</f>
        <v>0.11472532011565469</v>
      </c>
      <c r="W17">
        <f>V17*D22</f>
        <v>25.354295745559686</v>
      </c>
      <c r="X17">
        <f>V17*E22</f>
        <v>7.5718711276332096</v>
      </c>
      <c r="Z17">
        <f>V17*G22</f>
        <v>8.948574969021065</v>
      </c>
      <c r="AA17">
        <f>V17*H22</f>
        <v>0.68835192069392814</v>
      </c>
      <c r="AB17">
        <f>V17*I22</f>
        <v>259.04977282114828</v>
      </c>
      <c r="AC17">
        <f>V17*K22</f>
        <v>24.780669144981413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1053</v>
      </c>
      <c r="D18" s="5">
        <v>581</v>
      </c>
      <c r="E18" s="4">
        <v>56</v>
      </c>
      <c r="F18" s="4">
        <v>14</v>
      </c>
      <c r="G18" s="4">
        <v>25</v>
      </c>
      <c r="H18" s="18">
        <v>111</v>
      </c>
      <c r="I18" s="4">
        <v>0</v>
      </c>
      <c r="J18" s="22">
        <v>14</v>
      </c>
      <c r="K18" s="22">
        <v>0</v>
      </c>
      <c r="L18" s="25">
        <v>52</v>
      </c>
      <c r="M18" s="4">
        <v>114</v>
      </c>
      <c r="N18" s="14">
        <v>28</v>
      </c>
      <c r="O18" s="27">
        <v>77</v>
      </c>
      <c r="P18" s="41">
        <f t="shared" si="2"/>
        <v>150</v>
      </c>
      <c r="Q18" s="42">
        <f t="shared" si="3"/>
        <v>651</v>
      </c>
      <c r="R18" s="43">
        <f t="shared" si="4"/>
        <v>801</v>
      </c>
      <c r="S18" s="34">
        <f t="shared" si="6"/>
        <v>0.76068376068376065</v>
      </c>
      <c r="T18" s="29">
        <f t="shared" si="7"/>
        <v>1072</v>
      </c>
      <c r="U18" s="30">
        <f t="shared" si="8"/>
        <v>-19</v>
      </c>
      <c r="V18" s="3">
        <f>C18/C20</f>
        <v>0.10873605947955391</v>
      </c>
      <c r="W18">
        <f>V18*D22</f>
        <v>24.030669144981413</v>
      </c>
      <c r="X18">
        <f>V18*E22</f>
        <v>7.1765799256505582</v>
      </c>
      <c r="Z18">
        <f>V18*G22</f>
        <v>8.481412639405205</v>
      </c>
      <c r="AA18">
        <f>V18*H22</f>
        <v>0.65241635687732347</v>
      </c>
      <c r="AB18">
        <f>V18*I22</f>
        <v>245.52602230483271</v>
      </c>
      <c r="AC18">
        <f>V18*K22</f>
        <v>23.486988847583643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402</v>
      </c>
      <c r="D19" s="7">
        <v>178</v>
      </c>
      <c r="E19" s="6">
        <v>55</v>
      </c>
      <c r="F19" s="6">
        <v>21</v>
      </c>
      <c r="G19" s="6">
        <v>17</v>
      </c>
      <c r="H19" s="19">
        <v>40</v>
      </c>
      <c r="I19" s="6">
        <v>0</v>
      </c>
      <c r="J19" s="23">
        <v>10</v>
      </c>
      <c r="K19" s="23">
        <v>0</v>
      </c>
      <c r="L19" s="26">
        <v>18</v>
      </c>
      <c r="M19" s="6">
        <v>56</v>
      </c>
      <c r="N19" s="15">
        <v>4</v>
      </c>
      <c r="O19" s="28">
        <v>23</v>
      </c>
      <c r="P19" s="56">
        <f t="shared" si="2"/>
        <v>67</v>
      </c>
      <c r="Q19" s="57">
        <f t="shared" si="3"/>
        <v>254</v>
      </c>
      <c r="R19" s="58">
        <f t="shared" si="4"/>
        <v>321</v>
      </c>
      <c r="S19" s="59">
        <f t="shared" si="6"/>
        <v>0.79850746268656714</v>
      </c>
      <c r="T19" s="29">
        <f t="shared" si="7"/>
        <v>422</v>
      </c>
      <c r="U19" s="30">
        <f t="shared" si="8"/>
        <v>-20</v>
      </c>
      <c r="V19" s="3">
        <f>C19/C20</f>
        <v>4.151177199504337E-2</v>
      </c>
      <c r="W19">
        <f>V19*D22</f>
        <v>9.1741016109045841</v>
      </c>
      <c r="X19">
        <f>V19*E22</f>
        <v>2.7397769516728623</v>
      </c>
      <c r="Z19">
        <f>V19*G22</f>
        <v>3.2379182156133828</v>
      </c>
      <c r="AA19">
        <f>V19*H22</f>
        <v>0.24907063197026022</v>
      </c>
      <c r="AB19">
        <f>V19*I22</f>
        <v>93.73358116480793</v>
      </c>
      <c r="AC19">
        <f>V19*K22</f>
        <v>8.9665427509293671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9684</v>
      </c>
      <c r="D20" s="52">
        <f t="shared" ref="D20:R20" si="9">SUM(D8:D19)</f>
        <v>4903</v>
      </c>
      <c r="E20" s="52">
        <f t="shared" si="9"/>
        <v>723</v>
      </c>
      <c r="F20" s="52">
        <f t="shared" si="9"/>
        <v>98</v>
      </c>
      <c r="G20" s="52">
        <f t="shared" si="9"/>
        <v>372</v>
      </c>
      <c r="H20" s="52">
        <f t="shared" si="9"/>
        <v>1149</v>
      </c>
      <c r="I20" s="52">
        <f t="shared" si="9"/>
        <v>3</v>
      </c>
      <c r="J20" s="52">
        <f t="shared" si="9"/>
        <v>206</v>
      </c>
      <c r="K20" s="61">
        <f t="shared" si="9"/>
        <v>2</v>
      </c>
      <c r="L20" s="62">
        <f t="shared" si="9"/>
        <v>305</v>
      </c>
      <c r="M20" s="52">
        <f t="shared" si="9"/>
        <v>1153</v>
      </c>
      <c r="N20" s="60">
        <f t="shared" si="9"/>
        <v>229</v>
      </c>
      <c r="O20" s="63">
        <f t="shared" si="9"/>
        <v>674</v>
      </c>
      <c r="P20" s="64">
        <f t="shared" si="9"/>
        <v>1731</v>
      </c>
      <c r="Q20" s="52">
        <f t="shared" si="9"/>
        <v>5726</v>
      </c>
      <c r="R20" s="52">
        <f t="shared" si="9"/>
        <v>7457</v>
      </c>
      <c r="S20" s="34">
        <f t="shared" si="6"/>
        <v>0.770033044196613</v>
      </c>
      <c r="T20" s="29">
        <f t="shared" si="7"/>
        <v>9817</v>
      </c>
      <c r="U20" s="30">
        <f t="shared" si="8"/>
        <v>-133</v>
      </c>
      <c r="V20" s="11">
        <f t="shared" ref="V20:AC20" si="10">SUM(V15:V19)</f>
        <v>0.47666253614209003</v>
      </c>
      <c r="W20" s="12">
        <f t="shared" si="10"/>
        <v>105.3424204874019</v>
      </c>
      <c r="X20" s="12">
        <f t="shared" si="10"/>
        <v>31.459727385377942</v>
      </c>
      <c r="Y20" s="12">
        <f t="shared" si="10"/>
        <v>0.4910161090458488</v>
      </c>
      <c r="Z20" s="12">
        <f t="shared" si="10"/>
        <v>37.179677819083025</v>
      </c>
      <c r="AA20" s="12">
        <f t="shared" si="10"/>
        <v>2.8599752168525403</v>
      </c>
      <c r="AB20" s="12">
        <f t="shared" si="10"/>
        <v>1076.3040066088392</v>
      </c>
      <c r="AC20" s="12">
        <f t="shared" si="10"/>
        <v>102.95910780669145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85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903</v>
      </c>
    </row>
    <row r="28" spans="1:31" x14ac:dyDescent="0.25">
      <c r="U28" s="32">
        <f>U27/C20</f>
        <v>9.3246592317224292E-2</v>
      </c>
    </row>
    <row r="29" spans="1:31" x14ac:dyDescent="0.25">
      <c r="P29" s="9" t="s">
        <v>44</v>
      </c>
    </row>
    <row r="30" spans="1:31" x14ac:dyDescent="0.25">
      <c r="P30" t="s">
        <v>15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H22" sqref="H22"/>
    </sheetView>
  </sheetViews>
  <sheetFormatPr defaultRowHeight="15" x14ac:dyDescent="0.25"/>
  <cols>
    <col min="1" max="1" width="6" customWidth="1"/>
    <col min="2" max="2" width="20.57031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67</v>
      </c>
      <c r="B4" s="86"/>
      <c r="C4" s="49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517</v>
      </c>
      <c r="D8" s="68">
        <v>221</v>
      </c>
      <c r="E8" s="68">
        <v>19</v>
      </c>
      <c r="F8" s="68">
        <v>0</v>
      </c>
      <c r="G8" s="68">
        <v>31</v>
      </c>
      <c r="H8" s="68">
        <v>116</v>
      </c>
      <c r="I8" s="68">
        <v>0</v>
      </c>
      <c r="J8" s="69">
        <v>5</v>
      </c>
      <c r="K8" s="69">
        <v>0</v>
      </c>
      <c r="L8" s="70">
        <v>11</v>
      </c>
      <c r="M8" s="68">
        <v>63</v>
      </c>
      <c r="N8" s="71">
        <v>14</v>
      </c>
      <c r="O8" s="72">
        <v>37</v>
      </c>
      <c r="P8" s="73">
        <f>G8+H8+I8+J8</f>
        <v>152</v>
      </c>
      <c r="Q8" s="74">
        <f>D8+E8+F8+K8</f>
        <v>240</v>
      </c>
      <c r="R8" s="75">
        <f>P8+Q8</f>
        <v>392</v>
      </c>
      <c r="S8" s="76">
        <f>R8/C8</f>
        <v>0.75822050290135401</v>
      </c>
      <c r="T8" s="38">
        <f>SUM(D8:O8)</f>
        <v>517</v>
      </c>
      <c r="U8" s="30">
        <f t="shared" ref="U8:U14" si="0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391</v>
      </c>
      <c r="D9" s="4">
        <v>146</v>
      </c>
      <c r="E9" s="4">
        <v>52</v>
      </c>
      <c r="F9" s="4">
        <v>1</v>
      </c>
      <c r="G9" s="4">
        <v>23</v>
      </c>
      <c r="H9" s="4">
        <v>44</v>
      </c>
      <c r="I9" s="4">
        <v>0</v>
      </c>
      <c r="J9" s="22">
        <v>14</v>
      </c>
      <c r="K9" s="22">
        <v>0</v>
      </c>
      <c r="L9" s="25">
        <v>11</v>
      </c>
      <c r="M9" s="4">
        <v>61</v>
      </c>
      <c r="N9" s="14">
        <v>8</v>
      </c>
      <c r="O9" s="27">
        <v>31</v>
      </c>
      <c r="P9" s="79">
        <f t="shared" ref="P9:P19" si="1">G9+H9+I9+J9</f>
        <v>81</v>
      </c>
      <c r="Q9" s="80">
        <f t="shared" ref="Q9:Q19" si="2">D9+E9+F9+K9</f>
        <v>199</v>
      </c>
      <c r="R9" s="81">
        <f t="shared" ref="R9:R19" si="3">P9+Q9</f>
        <v>280</v>
      </c>
      <c r="S9" s="82">
        <f t="shared" ref="S9:S14" si="4">R9/C9</f>
        <v>0.71611253196930946</v>
      </c>
      <c r="T9" s="38">
        <f t="shared" ref="T9:T14" si="5">SUM(D9:O9)</f>
        <v>391</v>
      </c>
      <c r="U9" s="30">
        <f t="shared" si="0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903</v>
      </c>
      <c r="D10" s="4">
        <v>428</v>
      </c>
      <c r="E10" s="4">
        <v>69</v>
      </c>
      <c r="F10" s="4">
        <v>4</v>
      </c>
      <c r="G10" s="4">
        <v>35</v>
      </c>
      <c r="H10" s="4">
        <v>120</v>
      </c>
      <c r="I10" s="4">
        <v>0</v>
      </c>
      <c r="J10" s="22">
        <v>37</v>
      </c>
      <c r="K10" s="22">
        <v>0</v>
      </c>
      <c r="L10" s="25">
        <v>30</v>
      </c>
      <c r="M10" s="4">
        <v>82</v>
      </c>
      <c r="N10" s="14">
        <v>27</v>
      </c>
      <c r="O10" s="27">
        <v>71</v>
      </c>
      <c r="P10" s="79">
        <f t="shared" si="1"/>
        <v>192</v>
      </c>
      <c r="Q10" s="80">
        <f t="shared" si="2"/>
        <v>501</v>
      </c>
      <c r="R10" s="81">
        <f t="shared" si="3"/>
        <v>693</v>
      </c>
      <c r="S10" s="82">
        <f t="shared" si="4"/>
        <v>0.76744186046511631</v>
      </c>
      <c r="T10" s="38">
        <f t="shared" si="5"/>
        <v>903</v>
      </c>
      <c r="U10" s="30">
        <f t="shared" si="0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744</v>
      </c>
      <c r="D11" s="4">
        <v>380</v>
      </c>
      <c r="E11" s="4">
        <v>50</v>
      </c>
      <c r="F11" s="4">
        <v>1</v>
      </c>
      <c r="G11" s="4">
        <v>35</v>
      </c>
      <c r="H11" s="4">
        <v>65</v>
      </c>
      <c r="I11" s="4">
        <v>0</v>
      </c>
      <c r="J11" s="22">
        <v>21</v>
      </c>
      <c r="K11" s="22">
        <v>0</v>
      </c>
      <c r="L11" s="25">
        <v>27</v>
      </c>
      <c r="M11" s="4">
        <v>90</v>
      </c>
      <c r="N11" s="14">
        <v>20</v>
      </c>
      <c r="O11" s="27">
        <v>55</v>
      </c>
      <c r="P11" s="79">
        <f t="shared" si="1"/>
        <v>121</v>
      </c>
      <c r="Q11" s="80">
        <f t="shared" si="2"/>
        <v>431</v>
      </c>
      <c r="R11" s="81">
        <f t="shared" si="3"/>
        <v>552</v>
      </c>
      <c r="S11" s="82">
        <f t="shared" si="4"/>
        <v>0.74193548387096775</v>
      </c>
      <c r="T11" s="38">
        <f t="shared" si="5"/>
        <v>744</v>
      </c>
      <c r="U11" s="30">
        <f t="shared" si="0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1213</v>
      </c>
      <c r="D12" s="4">
        <v>527</v>
      </c>
      <c r="E12" s="4">
        <v>94</v>
      </c>
      <c r="F12" s="4">
        <v>2</v>
      </c>
      <c r="G12" s="4">
        <v>30</v>
      </c>
      <c r="H12" s="4">
        <v>146</v>
      </c>
      <c r="I12" s="4">
        <v>3</v>
      </c>
      <c r="J12" s="22">
        <v>38</v>
      </c>
      <c r="K12" s="22">
        <v>0</v>
      </c>
      <c r="L12" s="25">
        <v>24</v>
      </c>
      <c r="M12" s="4">
        <v>246</v>
      </c>
      <c r="N12" s="14">
        <v>15</v>
      </c>
      <c r="O12" s="27">
        <v>88</v>
      </c>
      <c r="P12" s="79">
        <f t="shared" si="1"/>
        <v>217</v>
      </c>
      <c r="Q12" s="80">
        <f t="shared" si="2"/>
        <v>623</v>
      </c>
      <c r="R12" s="81">
        <f t="shared" si="3"/>
        <v>840</v>
      </c>
      <c r="S12" s="82">
        <f t="shared" si="4"/>
        <v>0.69249793899422918</v>
      </c>
      <c r="T12" s="38">
        <f t="shared" si="5"/>
        <v>1213</v>
      </c>
      <c r="U12" s="30">
        <f t="shared" si="0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706</v>
      </c>
      <c r="D13" s="4">
        <v>293</v>
      </c>
      <c r="E13" s="4">
        <v>80</v>
      </c>
      <c r="F13" s="4">
        <v>2</v>
      </c>
      <c r="G13" s="4">
        <v>10</v>
      </c>
      <c r="H13" s="4">
        <v>121</v>
      </c>
      <c r="I13" s="4">
        <v>0</v>
      </c>
      <c r="J13" s="22">
        <v>10</v>
      </c>
      <c r="K13" s="22">
        <v>1</v>
      </c>
      <c r="L13" s="25">
        <v>16</v>
      </c>
      <c r="M13" s="4">
        <v>125</v>
      </c>
      <c r="N13" s="14">
        <v>8</v>
      </c>
      <c r="O13" s="27">
        <v>40</v>
      </c>
      <c r="P13" s="79">
        <f t="shared" si="1"/>
        <v>141</v>
      </c>
      <c r="Q13" s="80">
        <f t="shared" si="2"/>
        <v>376</v>
      </c>
      <c r="R13" s="81">
        <f t="shared" si="3"/>
        <v>517</v>
      </c>
      <c r="S13" s="82">
        <f t="shared" si="4"/>
        <v>0.73229461756373937</v>
      </c>
      <c r="T13" s="38">
        <f t="shared" si="5"/>
        <v>706</v>
      </c>
      <c r="U13" s="30">
        <f t="shared" si="0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691</v>
      </c>
      <c r="D14" s="4">
        <v>351</v>
      </c>
      <c r="E14" s="4">
        <v>57</v>
      </c>
      <c r="F14" s="4">
        <v>1</v>
      </c>
      <c r="G14" s="4">
        <v>27</v>
      </c>
      <c r="H14" s="4">
        <v>42</v>
      </c>
      <c r="I14" s="4">
        <v>0</v>
      </c>
      <c r="J14" s="22">
        <v>11</v>
      </c>
      <c r="K14" s="22">
        <v>0</v>
      </c>
      <c r="L14" s="25">
        <v>18</v>
      </c>
      <c r="M14" s="4">
        <v>118</v>
      </c>
      <c r="N14" s="14">
        <v>17</v>
      </c>
      <c r="O14" s="27">
        <v>49</v>
      </c>
      <c r="P14" s="79">
        <f t="shared" si="1"/>
        <v>80</v>
      </c>
      <c r="Q14" s="80">
        <f t="shared" si="2"/>
        <v>409</v>
      </c>
      <c r="R14" s="81">
        <f t="shared" si="3"/>
        <v>489</v>
      </c>
      <c r="S14" s="82">
        <f t="shared" si="4"/>
        <v>0.70767004341534012</v>
      </c>
      <c r="T14" s="38">
        <f t="shared" si="5"/>
        <v>691</v>
      </c>
      <c r="U14" s="30">
        <f t="shared" si="0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88" t="s">
        <v>33</v>
      </c>
      <c r="C15" s="51">
        <v>972</v>
      </c>
      <c r="D15" s="5">
        <v>508</v>
      </c>
      <c r="E15" s="4">
        <v>77</v>
      </c>
      <c r="F15" s="4">
        <v>3</v>
      </c>
      <c r="G15" s="4">
        <v>12</v>
      </c>
      <c r="H15" s="18">
        <v>54</v>
      </c>
      <c r="I15" s="4">
        <v>1</v>
      </c>
      <c r="J15" s="22">
        <v>13</v>
      </c>
      <c r="K15" s="22">
        <v>1</v>
      </c>
      <c r="L15" s="25">
        <v>21</v>
      </c>
      <c r="M15" s="4">
        <v>157</v>
      </c>
      <c r="N15" s="14">
        <v>22</v>
      </c>
      <c r="O15" s="27">
        <v>103</v>
      </c>
      <c r="P15" s="79">
        <f t="shared" si="1"/>
        <v>80</v>
      </c>
      <c r="Q15" s="80">
        <f t="shared" si="2"/>
        <v>589</v>
      </c>
      <c r="R15" s="81">
        <f t="shared" si="3"/>
        <v>669</v>
      </c>
      <c r="S15" s="82">
        <f>R15/C15</f>
        <v>0.68827160493827155</v>
      </c>
      <c r="T15" s="38">
        <f>SUM(D15:O15)</f>
        <v>972</v>
      </c>
      <c r="U15" s="30">
        <f>C15-T15</f>
        <v>0</v>
      </c>
      <c r="V15" s="3">
        <f>C15/C20</f>
        <v>9.8410448516756094E-2</v>
      </c>
      <c r="W15">
        <f>V15*D22</f>
        <v>21.748709122203095</v>
      </c>
      <c r="X15">
        <f>V15*E22</f>
        <v>6.4950896021059021</v>
      </c>
      <c r="Y15">
        <f>V15*F15</f>
        <v>0.29523134555026831</v>
      </c>
      <c r="Z15">
        <f>V15*G22</f>
        <v>7.6760149843069749</v>
      </c>
      <c r="AA15">
        <f>V15*H22</f>
        <v>0.59046269110053662</v>
      </c>
      <c r="AB15">
        <f>V15*I22</f>
        <v>222.21079275083525</v>
      </c>
      <c r="AC15">
        <f>V15*K22</f>
        <v>21.256656879619317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1124</v>
      </c>
      <c r="D16" s="5">
        <v>585</v>
      </c>
      <c r="E16" s="4">
        <v>69</v>
      </c>
      <c r="F16" s="4">
        <v>0</v>
      </c>
      <c r="G16" s="4">
        <v>36</v>
      </c>
      <c r="H16" s="18">
        <v>131</v>
      </c>
      <c r="I16" s="4">
        <v>0</v>
      </c>
      <c r="J16" s="22">
        <v>5</v>
      </c>
      <c r="K16" s="22">
        <v>0</v>
      </c>
      <c r="L16" s="25">
        <v>26</v>
      </c>
      <c r="M16" s="4">
        <v>181</v>
      </c>
      <c r="N16" s="14">
        <v>25</v>
      </c>
      <c r="O16" s="27">
        <v>66</v>
      </c>
      <c r="P16" s="79">
        <f t="shared" si="1"/>
        <v>172</v>
      </c>
      <c r="Q16" s="80">
        <f t="shared" si="2"/>
        <v>654</v>
      </c>
      <c r="R16" s="81">
        <f t="shared" si="3"/>
        <v>826</v>
      </c>
      <c r="S16" s="82">
        <f t="shared" ref="S16:S20" si="6">R16/C16</f>
        <v>0.73487544483985767</v>
      </c>
      <c r="T16" s="29">
        <f t="shared" ref="T16:T20" si="7">SUM(D16:O16)</f>
        <v>1124</v>
      </c>
      <c r="U16" s="30">
        <f t="shared" ref="U16:U20" si="8">C16-T16</f>
        <v>0</v>
      </c>
      <c r="V16" s="3">
        <f>C16/C20</f>
        <v>0.11379973676217475</v>
      </c>
      <c r="W16">
        <f>V16*D22</f>
        <v>25.149741824440621</v>
      </c>
      <c r="X16">
        <f>V16*E22</f>
        <v>7.5107826263035333</v>
      </c>
      <c r="Z16">
        <f>V16*G22</f>
        <v>8.876379467449631</v>
      </c>
      <c r="AA16">
        <f>V16*H22</f>
        <v>0.68279842057304851</v>
      </c>
      <c r="AB16">
        <f>V16*I22</f>
        <v>256.95980560899056</v>
      </c>
      <c r="AC16">
        <f>V16*K22</f>
        <v>24.580743140629746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1136</v>
      </c>
      <c r="D17" s="5">
        <v>634</v>
      </c>
      <c r="E17" s="4">
        <v>31</v>
      </c>
      <c r="F17" s="4">
        <v>3</v>
      </c>
      <c r="G17" s="4">
        <v>39</v>
      </c>
      <c r="H17" s="18">
        <v>92</v>
      </c>
      <c r="I17" s="4">
        <v>0</v>
      </c>
      <c r="J17" s="22">
        <v>35</v>
      </c>
      <c r="K17" s="22">
        <v>0</v>
      </c>
      <c r="L17" s="25">
        <v>51</v>
      </c>
      <c r="M17" s="4">
        <v>143</v>
      </c>
      <c r="N17" s="14">
        <v>41</v>
      </c>
      <c r="O17" s="27">
        <v>67</v>
      </c>
      <c r="P17" s="83">
        <f t="shared" si="1"/>
        <v>166</v>
      </c>
      <c r="Q17" s="84">
        <f t="shared" si="2"/>
        <v>668</v>
      </c>
      <c r="R17" s="85">
        <f t="shared" si="3"/>
        <v>834</v>
      </c>
      <c r="S17" s="82">
        <f t="shared" si="6"/>
        <v>0.73415492957746475</v>
      </c>
      <c r="T17" s="29">
        <f t="shared" si="7"/>
        <v>1136</v>
      </c>
      <c r="U17" s="30">
        <f t="shared" si="8"/>
        <v>0</v>
      </c>
      <c r="V17" s="3">
        <f>C17/C20</f>
        <v>0.11501468057102358</v>
      </c>
      <c r="W17">
        <f>V17*D22</f>
        <v>25.418244406196212</v>
      </c>
      <c r="X17">
        <f>V17*E22</f>
        <v>7.5909689176875563</v>
      </c>
      <c r="Z17">
        <f>V17*G22</f>
        <v>8.9711450845398399</v>
      </c>
      <c r="AA17">
        <f>V17*H22</f>
        <v>0.69008808342614147</v>
      </c>
      <c r="AB17">
        <f>V17*I22</f>
        <v>259.70314872937126</v>
      </c>
      <c r="AC17">
        <f>V17*K22</f>
        <v>24.843171003341094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1064</v>
      </c>
      <c r="D18" s="5">
        <v>573</v>
      </c>
      <c r="E18" s="4">
        <v>40</v>
      </c>
      <c r="F18" s="4">
        <v>4</v>
      </c>
      <c r="G18" s="4">
        <v>15</v>
      </c>
      <c r="H18" s="18">
        <v>97</v>
      </c>
      <c r="I18" s="4">
        <v>0</v>
      </c>
      <c r="J18" s="22">
        <v>12</v>
      </c>
      <c r="K18" s="22">
        <v>0</v>
      </c>
      <c r="L18" s="25">
        <v>52</v>
      </c>
      <c r="M18" s="4">
        <v>164</v>
      </c>
      <c r="N18" s="14">
        <v>28</v>
      </c>
      <c r="O18" s="27">
        <v>79</v>
      </c>
      <c r="P18" s="41">
        <f t="shared" si="1"/>
        <v>124</v>
      </c>
      <c r="Q18" s="42">
        <f t="shared" si="2"/>
        <v>617</v>
      </c>
      <c r="R18" s="43">
        <f t="shared" si="3"/>
        <v>741</v>
      </c>
      <c r="S18" s="34">
        <f t="shared" si="6"/>
        <v>0.6964285714285714</v>
      </c>
      <c r="T18" s="29">
        <f t="shared" si="7"/>
        <v>1064</v>
      </c>
      <c r="U18" s="30">
        <f t="shared" si="8"/>
        <v>0</v>
      </c>
      <c r="V18" s="3">
        <f>C18/C20</f>
        <v>0.10772501771793054</v>
      </c>
      <c r="W18">
        <f>V18*D22</f>
        <v>23.807228915662648</v>
      </c>
      <c r="X18">
        <f>V18*E22</f>
        <v>7.1098511693834157</v>
      </c>
      <c r="Z18">
        <f>V18*G22</f>
        <v>8.4025513819985829</v>
      </c>
      <c r="AA18">
        <f>V18*H22</f>
        <v>0.64635010630758327</v>
      </c>
      <c r="AB18">
        <f>V18*I22</f>
        <v>243.24309000708715</v>
      </c>
      <c r="AC18">
        <f>V18*K22</f>
        <v>23.268603827072997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416</v>
      </c>
      <c r="D19" s="7">
        <v>157</v>
      </c>
      <c r="E19" s="6">
        <v>48</v>
      </c>
      <c r="F19" s="6">
        <v>14</v>
      </c>
      <c r="G19" s="6">
        <v>11</v>
      </c>
      <c r="H19" s="19">
        <v>39</v>
      </c>
      <c r="I19" s="6">
        <v>0</v>
      </c>
      <c r="J19" s="23">
        <v>10</v>
      </c>
      <c r="K19" s="23">
        <v>0</v>
      </c>
      <c r="L19" s="26">
        <v>18</v>
      </c>
      <c r="M19" s="6">
        <v>90</v>
      </c>
      <c r="N19" s="15">
        <v>4</v>
      </c>
      <c r="O19" s="28">
        <v>25</v>
      </c>
      <c r="P19" s="56">
        <f t="shared" si="1"/>
        <v>60</v>
      </c>
      <c r="Q19" s="57">
        <f t="shared" si="2"/>
        <v>219</v>
      </c>
      <c r="R19" s="58">
        <f t="shared" si="3"/>
        <v>279</v>
      </c>
      <c r="S19" s="59">
        <f t="shared" si="6"/>
        <v>0.67067307692307687</v>
      </c>
      <c r="T19" s="29">
        <f t="shared" si="7"/>
        <v>416</v>
      </c>
      <c r="U19" s="30">
        <f t="shared" si="8"/>
        <v>0</v>
      </c>
      <c r="V19" s="3">
        <f>C19/C20</f>
        <v>4.2118052040093147E-2</v>
      </c>
      <c r="W19">
        <f>V19*D22</f>
        <v>9.3080895008605857</v>
      </c>
      <c r="X19">
        <f>V19*E22</f>
        <v>2.7797914346461479</v>
      </c>
      <c r="Z19">
        <f>V19*G22</f>
        <v>3.2852080591272657</v>
      </c>
      <c r="AA19">
        <f>V19*H22</f>
        <v>0.2527083122405589</v>
      </c>
      <c r="AB19">
        <f>V19*I22</f>
        <v>95.102561506530321</v>
      </c>
      <c r="AC19">
        <f>V19*K22</f>
        <v>9.0974992406601203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9877</v>
      </c>
      <c r="D20" s="52">
        <f t="shared" ref="D20:R20" si="9">SUM(D8:D19)</f>
        <v>4803</v>
      </c>
      <c r="E20" s="52">
        <f t="shared" si="9"/>
        <v>686</v>
      </c>
      <c r="F20" s="52">
        <f t="shared" si="9"/>
        <v>35</v>
      </c>
      <c r="G20" s="52">
        <f t="shared" si="9"/>
        <v>304</v>
      </c>
      <c r="H20" s="52">
        <f t="shared" si="9"/>
        <v>1067</v>
      </c>
      <c r="I20" s="52">
        <f t="shared" si="9"/>
        <v>4</v>
      </c>
      <c r="J20" s="52">
        <f t="shared" si="9"/>
        <v>211</v>
      </c>
      <c r="K20" s="61">
        <f t="shared" si="9"/>
        <v>2</v>
      </c>
      <c r="L20" s="62">
        <f t="shared" si="9"/>
        <v>305</v>
      </c>
      <c r="M20" s="52">
        <f t="shared" si="9"/>
        <v>1520</v>
      </c>
      <c r="N20" s="60">
        <f t="shared" si="9"/>
        <v>229</v>
      </c>
      <c r="O20" s="63">
        <f t="shared" si="9"/>
        <v>711</v>
      </c>
      <c r="P20" s="64">
        <f t="shared" si="9"/>
        <v>1586</v>
      </c>
      <c r="Q20" s="52">
        <f t="shared" si="9"/>
        <v>5526</v>
      </c>
      <c r="R20" s="52">
        <f t="shared" si="9"/>
        <v>7112</v>
      </c>
      <c r="S20" s="34">
        <f t="shared" si="6"/>
        <v>0.72005669737774625</v>
      </c>
      <c r="T20" s="29">
        <f t="shared" si="7"/>
        <v>9877</v>
      </c>
      <c r="U20" s="30">
        <f t="shared" si="8"/>
        <v>0</v>
      </c>
      <c r="V20" s="11">
        <f t="shared" ref="V20:AC20" si="10">SUM(V15:V19)</f>
        <v>0.47706793560797811</v>
      </c>
      <c r="W20" s="12">
        <f t="shared" si="10"/>
        <v>105.43201376936317</v>
      </c>
      <c r="X20" s="12">
        <f t="shared" si="10"/>
        <v>31.486483750126553</v>
      </c>
      <c r="Y20" s="12">
        <f t="shared" si="10"/>
        <v>0.29523134555026831</v>
      </c>
      <c r="Z20" s="12">
        <f t="shared" si="10"/>
        <v>37.211298977422295</v>
      </c>
      <c r="AA20" s="12">
        <f t="shared" si="10"/>
        <v>2.8624076136478687</v>
      </c>
      <c r="AB20" s="12">
        <f t="shared" si="10"/>
        <v>1077.2193986028146</v>
      </c>
      <c r="AC20" s="12">
        <f t="shared" si="10"/>
        <v>103.04667409132327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68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940</v>
      </c>
    </row>
    <row r="28" spans="1:31" x14ac:dyDescent="0.25">
      <c r="U28" s="32">
        <f>U27/C20</f>
        <v>9.5170598359825859E-2</v>
      </c>
    </row>
    <row r="29" spans="1:31" x14ac:dyDescent="0.25">
      <c r="P29" s="9" t="s">
        <v>44</v>
      </c>
    </row>
    <row r="30" spans="1:31" x14ac:dyDescent="0.25">
      <c r="P30" t="s">
        <v>54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K25" sqref="K25"/>
    </sheetView>
  </sheetViews>
  <sheetFormatPr defaultRowHeight="15" x14ac:dyDescent="0.25"/>
  <cols>
    <col min="1" max="1" width="6" customWidth="1"/>
    <col min="2" max="2" width="20.57031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65</v>
      </c>
      <c r="B4" s="86"/>
      <c r="C4" s="49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516</v>
      </c>
      <c r="D8" s="68">
        <v>221</v>
      </c>
      <c r="E8" s="68">
        <v>19</v>
      </c>
      <c r="F8" s="68">
        <v>0</v>
      </c>
      <c r="G8" s="68">
        <v>31</v>
      </c>
      <c r="H8" s="68">
        <v>116</v>
      </c>
      <c r="I8" s="68">
        <v>0</v>
      </c>
      <c r="J8" s="69">
        <v>4</v>
      </c>
      <c r="K8" s="69">
        <v>0</v>
      </c>
      <c r="L8" s="70">
        <v>11</v>
      </c>
      <c r="M8" s="68">
        <v>63</v>
      </c>
      <c r="N8" s="71">
        <v>14</v>
      </c>
      <c r="O8" s="72">
        <v>37</v>
      </c>
      <c r="P8" s="73">
        <f>G8+H8+I8+J8</f>
        <v>151</v>
      </c>
      <c r="Q8" s="74">
        <f>D8+E8+F8+K8</f>
        <v>240</v>
      </c>
      <c r="R8" s="75">
        <f>P8+Q8</f>
        <v>391</v>
      </c>
      <c r="S8" s="76">
        <f t="shared" ref="S8:S14" si="0">R8/C8</f>
        <v>0.75775193798449614</v>
      </c>
      <c r="T8" s="38">
        <f>SUM(D8:O8)</f>
        <v>516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387</v>
      </c>
      <c r="D9" s="4">
        <v>146</v>
      </c>
      <c r="E9" s="4">
        <v>51</v>
      </c>
      <c r="F9" s="4">
        <v>1</v>
      </c>
      <c r="G9" s="4">
        <v>23</v>
      </c>
      <c r="H9" s="4">
        <v>43</v>
      </c>
      <c r="I9" s="4">
        <v>0</v>
      </c>
      <c r="J9" s="22">
        <v>14</v>
      </c>
      <c r="K9" s="22">
        <v>0</v>
      </c>
      <c r="L9" s="25">
        <v>11</v>
      </c>
      <c r="M9" s="4">
        <v>59</v>
      </c>
      <c r="N9" s="14">
        <v>8</v>
      </c>
      <c r="O9" s="27">
        <v>31</v>
      </c>
      <c r="P9" s="79">
        <f t="shared" ref="P9:P19" si="2">G9+H9+I9+J9</f>
        <v>80</v>
      </c>
      <c r="Q9" s="80">
        <f t="shared" ref="Q9:Q19" si="3">D9+E9+F9+K9</f>
        <v>198</v>
      </c>
      <c r="R9" s="81">
        <f t="shared" ref="R9:R19" si="4">P9+Q9</f>
        <v>278</v>
      </c>
      <c r="S9" s="82">
        <f t="shared" si="0"/>
        <v>0.71834625322997414</v>
      </c>
      <c r="T9" s="38">
        <f t="shared" ref="T9:T14" si="5">SUM(D9:O9)</f>
        <v>387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901</v>
      </c>
      <c r="D10" s="4">
        <v>427</v>
      </c>
      <c r="E10" s="4">
        <v>69</v>
      </c>
      <c r="F10" s="4">
        <v>4</v>
      </c>
      <c r="G10" s="4">
        <v>35</v>
      </c>
      <c r="H10" s="4">
        <v>122</v>
      </c>
      <c r="I10" s="4">
        <v>0</v>
      </c>
      <c r="J10" s="22">
        <v>37</v>
      </c>
      <c r="K10" s="22">
        <v>0</v>
      </c>
      <c r="L10" s="25">
        <v>30</v>
      </c>
      <c r="M10" s="4">
        <v>79</v>
      </c>
      <c r="N10" s="14">
        <v>27</v>
      </c>
      <c r="O10" s="27">
        <v>71</v>
      </c>
      <c r="P10" s="79">
        <f t="shared" si="2"/>
        <v>194</v>
      </c>
      <c r="Q10" s="80">
        <f t="shared" si="3"/>
        <v>500</v>
      </c>
      <c r="R10" s="81">
        <f t="shared" si="4"/>
        <v>694</v>
      </c>
      <c r="S10" s="82">
        <f t="shared" si="0"/>
        <v>0.7702552719200888</v>
      </c>
      <c r="T10" s="38">
        <f t="shared" si="5"/>
        <v>901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742</v>
      </c>
      <c r="D11" s="4">
        <v>379</v>
      </c>
      <c r="E11" s="4">
        <v>50</v>
      </c>
      <c r="F11" s="4">
        <v>1</v>
      </c>
      <c r="G11" s="4">
        <v>35</v>
      </c>
      <c r="H11" s="4">
        <v>66</v>
      </c>
      <c r="I11" s="4">
        <v>0</v>
      </c>
      <c r="J11" s="22">
        <v>21</v>
      </c>
      <c r="K11" s="22">
        <v>0</v>
      </c>
      <c r="L11" s="25">
        <v>27</v>
      </c>
      <c r="M11" s="4">
        <v>88</v>
      </c>
      <c r="N11" s="14">
        <v>20</v>
      </c>
      <c r="O11" s="27">
        <v>55</v>
      </c>
      <c r="P11" s="79">
        <f t="shared" si="2"/>
        <v>122</v>
      </c>
      <c r="Q11" s="80">
        <f t="shared" si="3"/>
        <v>430</v>
      </c>
      <c r="R11" s="81">
        <f t="shared" si="4"/>
        <v>552</v>
      </c>
      <c r="S11" s="82">
        <f t="shared" si="0"/>
        <v>0.7439353099730458</v>
      </c>
      <c r="T11" s="38">
        <f t="shared" si="5"/>
        <v>742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1209</v>
      </c>
      <c r="D12" s="4">
        <v>526</v>
      </c>
      <c r="E12" s="4">
        <v>94</v>
      </c>
      <c r="F12" s="4">
        <v>2</v>
      </c>
      <c r="G12" s="4">
        <v>30</v>
      </c>
      <c r="H12" s="4">
        <v>150</v>
      </c>
      <c r="I12" s="4">
        <v>3</v>
      </c>
      <c r="J12" s="22">
        <v>38</v>
      </c>
      <c r="K12" s="22">
        <v>0</v>
      </c>
      <c r="L12" s="25">
        <v>24</v>
      </c>
      <c r="M12" s="4">
        <v>239</v>
      </c>
      <c r="N12" s="14">
        <v>15</v>
      </c>
      <c r="O12" s="27">
        <v>88</v>
      </c>
      <c r="P12" s="79">
        <f t="shared" si="2"/>
        <v>221</v>
      </c>
      <c r="Q12" s="80">
        <f t="shared" si="3"/>
        <v>622</v>
      </c>
      <c r="R12" s="81">
        <f t="shared" si="4"/>
        <v>843</v>
      </c>
      <c r="S12" s="82">
        <f t="shared" si="0"/>
        <v>0.69727047146401988</v>
      </c>
      <c r="T12" s="38">
        <f t="shared" si="5"/>
        <v>1209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705</v>
      </c>
      <c r="D13" s="4">
        <v>295</v>
      </c>
      <c r="E13" s="4">
        <v>80</v>
      </c>
      <c r="F13" s="4">
        <v>2</v>
      </c>
      <c r="G13" s="4">
        <v>11</v>
      </c>
      <c r="H13" s="4">
        <v>120</v>
      </c>
      <c r="I13" s="4">
        <v>0</v>
      </c>
      <c r="J13" s="22">
        <v>10</v>
      </c>
      <c r="K13" s="22">
        <v>1</v>
      </c>
      <c r="L13" s="25">
        <v>16</v>
      </c>
      <c r="M13" s="4">
        <v>122</v>
      </c>
      <c r="N13" s="14">
        <v>8</v>
      </c>
      <c r="O13" s="27">
        <v>40</v>
      </c>
      <c r="P13" s="79">
        <f t="shared" si="2"/>
        <v>141</v>
      </c>
      <c r="Q13" s="80">
        <f t="shared" si="3"/>
        <v>378</v>
      </c>
      <c r="R13" s="81">
        <f t="shared" si="4"/>
        <v>519</v>
      </c>
      <c r="S13" s="82">
        <f t="shared" si="0"/>
        <v>0.7361702127659574</v>
      </c>
      <c r="T13" s="38">
        <f t="shared" si="5"/>
        <v>705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689</v>
      </c>
      <c r="D14" s="4">
        <v>352</v>
      </c>
      <c r="E14" s="4">
        <v>57</v>
      </c>
      <c r="F14" s="4">
        <v>4</v>
      </c>
      <c r="G14" s="4">
        <v>27</v>
      </c>
      <c r="H14" s="4">
        <v>44</v>
      </c>
      <c r="I14" s="4">
        <v>0</v>
      </c>
      <c r="J14" s="22">
        <v>10</v>
      </c>
      <c r="K14" s="22">
        <v>0</v>
      </c>
      <c r="L14" s="25">
        <v>18</v>
      </c>
      <c r="M14" s="4">
        <v>111</v>
      </c>
      <c r="N14" s="14">
        <v>17</v>
      </c>
      <c r="O14" s="27">
        <v>49</v>
      </c>
      <c r="P14" s="79">
        <f t="shared" si="2"/>
        <v>81</v>
      </c>
      <c r="Q14" s="80">
        <f t="shared" si="3"/>
        <v>413</v>
      </c>
      <c r="R14" s="81">
        <f t="shared" si="4"/>
        <v>494</v>
      </c>
      <c r="S14" s="82">
        <f t="shared" si="0"/>
        <v>0.71698113207547165</v>
      </c>
      <c r="T14" s="38">
        <f t="shared" si="5"/>
        <v>689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88" t="s">
        <v>33</v>
      </c>
      <c r="C15" s="51">
        <v>970</v>
      </c>
      <c r="D15" s="5">
        <v>510</v>
      </c>
      <c r="E15" s="4">
        <v>76</v>
      </c>
      <c r="F15" s="4">
        <v>3</v>
      </c>
      <c r="G15" s="4">
        <v>13</v>
      </c>
      <c r="H15" s="18">
        <v>56</v>
      </c>
      <c r="I15" s="4">
        <v>1</v>
      </c>
      <c r="J15" s="22">
        <v>13</v>
      </c>
      <c r="K15" s="22">
        <v>1</v>
      </c>
      <c r="L15" s="25">
        <v>21</v>
      </c>
      <c r="M15" s="4">
        <v>151</v>
      </c>
      <c r="N15" s="14">
        <v>22</v>
      </c>
      <c r="O15" s="27">
        <v>103</v>
      </c>
      <c r="P15" s="79">
        <f t="shared" si="2"/>
        <v>83</v>
      </c>
      <c r="Q15" s="80">
        <f t="shared" si="3"/>
        <v>590</v>
      </c>
      <c r="R15" s="81">
        <f t="shared" si="4"/>
        <v>673</v>
      </c>
      <c r="S15" s="82">
        <f>R15/C15</f>
        <v>0.6938144329896907</v>
      </c>
      <c r="T15" s="38">
        <f>SUM(D15:O15)</f>
        <v>970</v>
      </c>
      <c r="U15" s="30">
        <f>C15-T15</f>
        <v>0</v>
      </c>
      <c r="V15" s="3">
        <f>C15/C20</f>
        <v>9.8517164330692672E-2</v>
      </c>
      <c r="W15">
        <f>V15*D22</f>
        <v>21.772293317083079</v>
      </c>
      <c r="X15">
        <f>V15*E22</f>
        <v>6.5021328458257166</v>
      </c>
      <c r="Y15">
        <f>V15*F15</f>
        <v>0.295551492992078</v>
      </c>
      <c r="Z15">
        <f>V15*G22</f>
        <v>7.6843388177940284</v>
      </c>
      <c r="AA15">
        <f>V15*H22</f>
        <v>0.591102985984156</v>
      </c>
      <c r="AB15">
        <f>V15*I22</f>
        <v>222.45175705870406</v>
      </c>
      <c r="AC15">
        <f>V15*K22</f>
        <v>21.279707495429616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1116</v>
      </c>
      <c r="D16" s="5">
        <v>584</v>
      </c>
      <c r="E16" s="4">
        <v>68</v>
      </c>
      <c r="F16" s="4">
        <v>0</v>
      </c>
      <c r="G16" s="4">
        <v>36</v>
      </c>
      <c r="H16" s="18">
        <v>132</v>
      </c>
      <c r="I16" s="4">
        <v>0</v>
      </c>
      <c r="J16" s="22">
        <v>5</v>
      </c>
      <c r="K16" s="22">
        <v>0</v>
      </c>
      <c r="L16" s="25">
        <v>26</v>
      </c>
      <c r="M16" s="4">
        <v>174</v>
      </c>
      <c r="N16" s="14">
        <v>25</v>
      </c>
      <c r="O16" s="27">
        <v>66</v>
      </c>
      <c r="P16" s="79">
        <f t="shared" si="2"/>
        <v>173</v>
      </c>
      <c r="Q16" s="80">
        <f t="shared" si="3"/>
        <v>652</v>
      </c>
      <c r="R16" s="81">
        <f t="shared" si="4"/>
        <v>825</v>
      </c>
      <c r="S16" s="82">
        <f t="shared" ref="S16:S20" si="6">R16/C16</f>
        <v>0.739247311827957</v>
      </c>
      <c r="T16" s="29">
        <f t="shared" ref="T16:T20" si="7">SUM(D16:O16)</f>
        <v>1116</v>
      </c>
      <c r="U16" s="30">
        <f t="shared" ref="U16:U20" si="8">C16-T16</f>
        <v>0</v>
      </c>
      <c r="V16" s="3">
        <f>C16/C20</f>
        <v>0.11334552102376599</v>
      </c>
      <c r="W16">
        <f>V16*D22</f>
        <v>25.049360146252283</v>
      </c>
      <c r="X16">
        <f>V16*E22</f>
        <v>7.4808043875685559</v>
      </c>
      <c r="Z16">
        <f>V16*G22</f>
        <v>8.8409506398537481</v>
      </c>
      <c r="AA16">
        <f>V16*H22</f>
        <v>0.68007312614259596</v>
      </c>
      <c r="AB16">
        <f>V16*I22</f>
        <v>255.93418647166362</v>
      </c>
      <c r="AC16">
        <f>V16*K22</f>
        <v>24.482632541133455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1135</v>
      </c>
      <c r="D17" s="5">
        <v>634</v>
      </c>
      <c r="E17" s="4">
        <v>31</v>
      </c>
      <c r="F17" s="4">
        <v>3</v>
      </c>
      <c r="G17" s="4">
        <v>39</v>
      </c>
      <c r="H17" s="18">
        <v>93</v>
      </c>
      <c r="I17" s="4">
        <v>0</v>
      </c>
      <c r="J17" s="22">
        <v>35</v>
      </c>
      <c r="K17" s="22">
        <v>0</v>
      </c>
      <c r="L17" s="25">
        <v>51</v>
      </c>
      <c r="M17" s="4">
        <v>141</v>
      </c>
      <c r="N17" s="14">
        <v>41</v>
      </c>
      <c r="O17" s="27">
        <v>67</v>
      </c>
      <c r="P17" s="83">
        <f t="shared" si="2"/>
        <v>167</v>
      </c>
      <c r="Q17" s="84">
        <f t="shared" si="3"/>
        <v>668</v>
      </c>
      <c r="R17" s="85">
        <f t="shared" si="4"/>
        <v>835</v>
      </c>
      <c r="S17" s="82">
        <f t="shared" si="6"/>
        <v>0.73568281938325997</v>
      </c>
      <c r="T17" s="29">
        <f t="shared" si="7"/>
        <v>1135</v>
      </c>
      <c r="U17" s="30">
        <f t="shared" si="8"/>
        <v>0</v>
      </c>
      <c r="V17" s="3">
        <f>C17/C20</f>
        <v>0.11527523867560431</v>
      </c>
      <c r="W17">
        <f>V17*D22</f>
        <v>25.475827747308553</v>
      </c>
      <c r="X17">
        <f>V17*E22</f>
        <v>7.6081657525898843</v>
      </c>
      <c r="Z17">
        <f>V17*G22</f>
        <v>8.9914686166971354</v>
      </c>
      <c r="AA17">
        <f>V17*H22</f>
        <v>0.69165143205362589</v>
      </c>
      <c r="AB17">
        <f>V17*I22</f>
        <v>260.29148892951451</v>
      </c>
      <c r="AC17">
        <f>V17*K22</f>
        <v>24.899451553930533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1063</v>
      </c>
      <c r="D18" s="5">
        <v>572</v>
      </c>
      <c r="E18" s="4">
        <v>40</v>
      </c>
      <c r="F18" s="4">
        <v>4</v>
      </c>
      <c r="G18" s="4">
        <v>16</v>
      </c>
      <c r="H18" s="18">
        <v>98</v>
      </c>
      <c r="I18" s="4">
        <v>0</v>
      </c>
      <c r="J18" s="22">
        <v>12</v>
      </c>
      <c r="K18" s="22">
        <v>0</v>
      </c>
      <c r="L18" s="25">
        <v>52</v>
      </c>
      <c r="M18" s="4">
        <v>162</v>
      </c>
      <c r="N18" s="14">
        <v>28</v>
      </c>
      <c r="O18" s="27">
        <v>79</v>
      </c>
      <c r="P18" s="41">
        <f t="shared" si="2"/>
        <v>126</v>
      </c>
      <c r="Q18" s="42">
        <f t="shared" si="3"/>
        <v>616</v>
      </c>
      <c r="R18" s="43">
        <f t="shared" si="4"/>
        <v>742</v>
      </c>
      <c r="S18" s="34">
        <f t="shared" si="6"/>
        <v>0.69802445907808086</v>
      </c>
      <c r="T18" s="29">
        <f t="shared" si="7"/>
        <v>1063</v>
      </c>
      <c r="U18" s="30">
        <f t="shared" si="8"/>
        <v>0</v>
      </c>
      <c r="V18" s="3">
        <f>C18/C20</f>
        <v>0.1079626244160065</v>
      </c>
      <c r="W18">
        <f>V18*D22</f>
        <v>23.859739995937435</v>
      </c>
      <c r="X18">
        <f>V18*E22</f>
        <v>7.1255332114564292</v>
      </c>
      <c r="Z18">
        <f>V18*G22</f>
        <v>8.4210847044485071</v>
      </c>
      <c r="AA18">
        <f>V18*H22</f>
        <v>0.64777574649603897</v>
      </c>
      <c r="AB18">
        <f>V18*I22</f>
        <v>243.77960593134267</v>
      </c>
      <c r="AC18">
        <f>V18*K22</f>
        <v>23.319926873857405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413</v>
      </c>
      <c r="D19" s="7">
        <v>158</v>
      </c>
      <c r="E19" s="6">
        <v>48</v>
      </c>
      <c r="F19" s="6">
        <v>14</v>
      </c>
      <c r="G19" s="6">
        <v>11</v>
      </c>
      <c r="H19" s="19">
        <v>40</v>
      </c>
      <c r="I19" s="6">
        <v>0</v>
      </c>
      <c r="J19" s="23">
        <v>9</v>
      </c>
      <c r="K19" s="23">
        <v>0</v>
      </c>
      <c r="L19" s="26">
        <v>18</v>
      </c>
      <c r="M19" s="6">
        <v>86</v>
      </c>
      <c r="N19" s="15">
        <v>4</v>
      </c>
      <c r="O19" s="28">
        <v>25</v>
      </c>
      <c r="P19" s="56">
        <f t="shared" si="2"/>
        <v>60</v>
      </c>
      <c r="Q19" s="57">
        <f t="shared" si="3"/>
        <v>220</v>
      </c>
      <c r="R19" s="58">
        <f t="shared" si="4"/>
        <v>280</v>
      </c>
      <c r="S19" s="59">
        <f t="shared" si="6"/>
        <v>0.67796610169491522</v>
      </c>
      <c r="T19" s="29">
        <f t="shared" si="7"/>
        <v>413</v>
      </c>
      <c r="U19" s="30">
        <f t="shared" si="8"/>
        <v>0</v>
      </c>
      <c r="V19" s="3">
        <f>C19/C20</f>
        <v>4.1945967905748525E-2</v>
      </c>
      <c r="W19">
        <f>V19*D22</f>
        <v>9.2700589071704247</v>
      </c>
      <c r="X19">
        <f>V19*E22</f>
        <v>2.7684338817794027</v>
      </c>
      <c r="Z19">
        <f>V19*G22</f>
        <v>3.271785496648385</v>
      </c>
      <c r="AA19">
        <f>V19*H22</f>
        <v>0.25167580743449114</v>
      </c>
      <c r="AB19">
        <f>V19*I22</f>
        <v>94.713995531180174</v>
      </c>
      <c r="AC19">
        <f>V19*K22</f>
        <v>9.0603290676416819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9846</v>
      </c>
      <c r="D20" s="52">
        <f t="shared" ref="D20:R20" si="9">SUM(D8:D19)</f>
        <v>4804</v>
      </c>
      <c r="E20" s="52">
        <f t="shared" si="9"/>
        <v>683</v>
      </c>
      <c r="F20" s="52">
        <f t="shared" si="9"/>
        <v>38</v>
      </c>
      <c r="G20" s="52">
        <f t="shared" si="9"/>
        <v>307</v>
      </c>
      <c r="H20" s="52">
        <f t="shared" si="9"/>
        <v>1080</v>
      </c>
      <c r="I20" s="52">
        <f t="shared" si="9"/>
        <v>4</v>
      </c>
      <c r="J20" s="52">
        <f t="shared" si="9"/>
        <v>208</v>
      </c>
      <c r="K20" s="61">
        <f t="shared" si="9"/>
        <v>2</v>
      </c>
      <c r="L20" s="62">
        <f t="shared" si="9"/>
        <v>305</v>
      </c>
      <c r="M20" s="52">
        <f t="shared" si="9"/>
        <v>1475</v>
      </c>
      <c r="N20" s="60">
        <f t="shared" si="9"/>
        <v>229</v>
      </c>
      <c r="O20" s="63">
        <f t="shared" si="9"/>
        <v>711</v>
      </c>
      <c r="P20" s="64">
        <f t="shared" si="9"/>
        <v>1599</v>
      </c>
      <c r="Q20" s="52">
        <f t="shared" si="9"/>
        <v>5527</v>
      </c>
      <c r="R20" s="52">
        <f t="shared" si="9"/>
        <v>7126</v>
      </c>
      <c r="S20" s="34">
        <f t="shared" si="6"/>
        <v>0.72374568352630508</v>
      </c>
      <c r="T20" s="29">
        <f t="shared" si="7"/>
        <v>9846</v>
      </c>
      <c r="U20" s="30">
        <f t="shared" si="8"/>
        <v>0</v>
      </c>
      <c r="V20" s="11">
        <f t="shared" ref="V20:AC20" si="10">SUM(V15:V19)</f>
        <v>0.477046516351818</v>
      </c>
      <c r="W20" s="12">
        <f t="shared" si="10"/>
        <v>105.42728011375178</v>
      </c>
      <c r="X20" s="12">
        <f t="shared" si="10"/>
        <v>31.485070079219987</v>
      </c>
      <c r="Y20" s="12">
        <f t="shared" si="10"/>
        <v>0.295551492992078</v>
      </c>
      <c r="Z20" s="12">
        <f t="shared" si="10"/>
        <v>37.209628275441808</v>
      </c>
      <c r="AA20" s="12">
        <f t="shared" si="10"/>
        <v>2.8622790981109079</v>
      </c>
      <c r="AB20" s="12">
        <f t="shared" si="10"/>
        <v>1077.1710339224051</v>
      </c>
      <c r="AC20" s="12">
        <f t="shared" si="10"/>
        <v>103.04204753199269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66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940</v>
      </c>
    </row>
    <row r="28" spans="1:31" x14ac:dyDescent="0.25">
      <c r="U28" s="32">
        <f>U27/C20</f>
        <v>9.5470241722526911E-2</v>
      </c>
    </row>
    <row r="29" spans="1:31" x14ac:dyDescent="0.25">
      <c r="P29" s="9" t="s">
        <v>44</v>
      </c>
    </row>
    <row r="30" spans="1:31" x14ac:dyDescent="0.25">
      <c r="P30" t="s">
        <v>54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J23" sqref="J23"/>
    </sheetView>
  </sheetViews>
  <sheetFormatPr defaultRowHeight="15" x14ac:dyDescent="0.25"/>
  <cols>
    <col min="1" max="1" width="6" customWidth="1"/>
    <col min="2" max="2" width="20.57031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63</v>
      </c>
      <c r="B4" s="86"/>
      <c r="C4" s="49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514</v>
      </c>
      <c r="D8" s="68">
        <v>223</v>
      </c>
      <c r="E8" s="68">
        <v>19</v>
      </c>
      <c r="F8" s="68">
        <v>0</v>
      </c>
      <c r="G8" s="68">
        <v>31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58</v>
      </c>
      <c r="N8" s="71">
        <v>14</v>
      </c>
      <c r="O8" s="72">
        <v>37</v>
      </c>
      <c r="P8" s="73">
        <f>G8+H8+I8+J8</f>
        <v>152</v>
      </c>
      <c r="Q8" s="74">
        <f>D8+E8+F8+K8</f>
        <v>242</v>
      </c>
      <c r="R8" s="75">
        <f>P8+Q8</f>
        <v>394</v>
      </c>
      <c r="S8" s="76">
        <f t="shared" ref="S8:S14" si="0">R8/C8</f>
        <v>0.7665369649805448</v>
      </c>
      <c r="T8" s="38">
        <f>SUM(D8:O8)</f>
        <v>514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385</v>
      </c>
      <c r="D9" s="4">
        <v>147</v>
      </c>
      <c r="E9" s="4">
        <v>52</v>
      </c>
      <c r="F9" s="4">
        <v>3</v>
      </c>
      <c r="G9" s="4">
        <v>23</v>
      </c>
      <c r="H9" s="4">
        <v>43</v>
      </c>
      <c r="I9" s="4">
        <v>0</v>
      </c>
      <c r="J9" s="22">
        <v>14</v>
      </c>
      <c r="K9" s="22">
        <v>0</v>
      </c>
      <c r="L9" s="25">
        <v>11</v>
      </c>
      <c r="M9" s="4">
        <v>53</v>
      </c>
      <c r="N9" s="14">
        <v>8</v>
      </c>
      <c r="O9" s="27">
        <v>31</v>
      </c>
      <c r="P9" s="79">
        <f t="shared" ref="P9:P19" si="2">G9+H9+I9+J9</f>
        <v>80</v>
      </c>
      <c r="Q9" s="80">
        <f t="shared" ref="Q9:Q19" si="3">D9+E9+F9+K9</f>
        <v>202</v>
      </c>
      <c r="R9" s="81">
        <f t="shared" ref="R9:R19" si="4">P9+Q9</f>
        <v>282</v>
      </c>
      <c r="S9" s="82">
        <f t="shared" si="0"/>
        <v>0.73246753246753249</v>
      </c>
      <c r="T9" s="38">
        <f t="shared" ref="T9:T14" si="5">SUM(D9:O9)</f>
        <v>385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895</v>
      </c>
      <c r="D10" s="4">
        <v>424</v>
      </c>
      <c r="E10" s="4">
        <v>69</v>
      </c>
      <c r="F10" s="4">
        <v>5</v>
      </c>
      <c r="G10" s="4">
        <v>34</v>
      </c>
      <c r="H10" s="4">
        <v>121</v>
      </c>
      <c r="I10" s="4">
        <v>0</v>
      </c>
      <c r="J10" s="22">
        <v>36</v>
      </c>
      <c r="K10" s="22">
        <v>0</v>
      </c>
      <c r="L10" s="25">
        <v>30</v>
      </c>
      <c r="M10" s="4">
        <v>78</v>
      </c>
      <c r="N10" s="14">
        <v>27</v>
      </c>
      <c r="O10" s="27">
        <v>71</v>
      </c>
      <c r="P10" s="79">
        <f t="shared" si="2"/>
        <v>191</v>
      </c>
      <c r="Q10" s="80">
        <f t="shared" si="3"/>
        <v>498</v>
      </c>
      <c r="R10" s="81">
        <f t="shared" si="4"/>
        <v>689</v>
      </c>
      <c r="S10" s="82">
        <f t="shared" si="0"/>
        <v>0.76983240223463689</v>
      </c>
      <c r="T10" s="38">
        <f t="shared" si="5"/>
        <v>895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740</v>
      </c>
      <c r="D11" s="4">
        <v>378</v>
      </c>
      <c r="E11" s="4">
        <v>50</v>
      </c>
      <c r="F11" s="4">
        <v>2</v>
      </c>
      <c r="G11" s="4">
        <v>36</v>
      </c>
      <c r="H11" s="4">
        <v>68</v>
      </c>
      <c r="I11" s="4">
        <v>0</v>
      </c>
      <c r="J11" s="22">
        <v>21</v>
      </c>
      <c r="K11" s="22">
        <v>0</v>
      </c>
      <c r="L11" s="25">
        <v>27</v>
      </c>
      <c r="M11" s="4">
        <v>83</v>
      </c>
      <c r="N11" s="14">
        <v>20</v>
      </c>
      <c r="O11" s="27">
        <v>55</v>
      </c>
      <c r="P11" s="79">
        <f t="shared" si="2"/>
        <v>125</v>
      </c>
      <c r="Q11" s="80">
        <f t="shared" si="3"/>
        <v>430</v>
      </c>
      <c r="R11" s="81">
        <f t="shared" si="4"/>
        <v>555</v>
      </c>
      <c r="S11" s="82">
        <f t="shared" si="0"/>
        <v>0.75</v>
      </c>
      <c r="T11" s="38">
        <f t="shared" si="5"/>
        <v>740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1202</v>
      </c>
      <c r="D12" s="4">
        <v>529</v>
      </c>
      <c r="E12" s="4">
        <v>92</v>
      </c>
      <c r="F12" s="4">
        <v>2</v>
      </c>
      <c r="G12" s="4">
        <v>29</v>
      </c>
      <c r="H12" s="4">
        <v>152</v>
      </c>
      <c r="I12" s="4">
        <v>3</v>
      </c>
      <c r="J12" s="22">
        <v>37</v>
      </c>
      <c r="K12" s="22">
        <v>0</v>
      </c>
      <c r="L12" s="25">
        <v>24</v>
      </c>
      <c r="M12" s="4">
        <v>232</v>
      </c>
      <c r="N12" s="14">
        <v>15</v>
      </c>
      <c r="O12" s="27">
        <v>87</v>
      </c>
      <c r="P12" s="79">
        <f t="shared" si="2"/>
        <v>221</v>
      </c>
      <c r="Q12" s="80">
        <f t="shared" si="3"/>
        <v>623</v>
      </c>
      <c r="R12" s="81">
        <f t="shared" si="4"/>
        <v>844</v>
      </c>
      <c r="S12" s="82">
        <f t="shared" si="0"/>
        <v>0.70216306156405994</v>
      </c>
      <c r="T12" s="38">
        <f t="shared" si="5"/>
        <v>1202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704</v>
      </c>
      <c r="D13" s="4">
        <v>295</v>
      </c>
      <c r="E13" s="4">
        <v>80</v>
      </c>
      <c r="F13" s="4">
        <v>2</v>
      </c>
      <c r="G13" s="4">
        <v>11</v>
      </c>
      <c r="H13" s="4">
        <v>120</v>
      </c>
      <c r="I13" s="4">
        <v>0</v>
      </c>
      <c r="J13" s="22">
        <v>10</v>
      </c>
      <c r="K13" s="22">
        <v>1</v>
      </c>
      <c r="L13" s="25">
        <v>16</v>
      </c>
      <c r="M13" s="4">
        <v>121</v>
      </c>
      <c r="N13" s="14">
        <v>8</v>
      </c>
      <c r="O13" s="27">
        <v>40</v>
      </c>
      <c r="P13" s="79">
        <f t="shared" si="2"/>
        <v>141</v>
      </c>
      <c r="Q13" s="80">
        <f t="shared" si="3"/>
        <v>378</v>
      </c>
      <c r="R13" s="81">
        <f t="shared" si="4"/>
        <v>519</v>
      </c>
      <c r="S13" s="82">
        <f t="shared" si="0"/>
        <v>0.73721590909090906</v>
      </c>
      <c r="T13" s="38">
        <f t="shared" si="5"/>
        <v>704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686</v>
      </c>
      <c r="D14" s="4">
        <v>351</v>
      </c>
      <c r="E14" s="4">
        <v>57</v>
      </c>
      <c r="F14" s="4">
        <v>4</v>
      </c>
      <c r="G14" s="4">
        <v>27</v>
      </c>
      <c r="H14" s="4">
        <v>44</v>
      </c>
      <c r="I14" s="4">
        <v>0</v>
      </c>
      <c r="J14" s="22">
        <v>10</v>
      </c>
      <c r="K14" s="22">
        <v>0</v>
      </c>
      <c r="L14" s="25">
        <v>18</v>
      </c>
      <c r="M14" s="4">
        <v>109</v>
      </c>
      <c r="N14" s="14">
        <v>17</v>
      </c>
      <c r="O14" s="27">
        <v>49</v>
      </c>
      <c r="P14" s="79">
        <f t="shared" si="2"/>
        <v>81</v>
      </c>
      <c r="Q14" s="80">
        <f t="shared" si="3"/>
        <v>412</v>
      </c>
      <c r="R14" s="81">
        <f t="shared" si="4"/>
        <v>493</v>
      </c>
      <c r="S14" s="82">
        <f t="shared" si="0"/>
        <v>0.71865889212827994</v>
      </c>
      <c r="T14" s="38">
        <f t="shared" si="5"/>
        <v>686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88" t="s">
        <v>33</v>
      </c>
      <c r="C15" s="51">
        <v>963</v>
      </c>
      <c r="D15" s="5">
        <v>507</v>
      </c>
      <c r="E15" s="4">
        <v>75</v>
      </c>
      <c r="F15" s="4">
        <v>3</v>
      </c>
      <c r="G15" s="4" t="s">
        <v>49</v>
      </c>
      <c r="H15" s="18">
        <v>56</v>
      </c>
      <c r="I15" s="4">
        <v>1</v>
      </c>
      <c r="J15" s="22" t="s">
        <v>49</v>
      </c>
      <c r="K15" s="22">
        <v>1</v>
      </c>
      <c r="L15" s="25">
        <v>21</v>
      </c>
      <c r="M15" s="4">
        <v>176</v>
      </c>
      <c r="N15" s="14">
        <v>22</v>
      </c>
      <c r="O15" s="27">
        <v>101</v>
      </c>
      <c r="P15" s="79">
        <f t="shared" si="2"/>
        <v>83</v>
      </c>
      <c r="Q15" s="80">
        <f t="shared" si="3"/>
        <v>586</v>
      </c>
      <c r="R15" s="81">
        <f t="shared" si="4"/>
        <v>669</v>
      </c>
      <c r="S15" s="82">
        <f>R15/C15</f>
        <v>0.69470404984423673</v>
      </c>
      <c r="T15" s="38">
        <f>SUM(D15:O15)</f>
        <v>963</v>
      </c>
      <c r="U15" s="30">
        <f>C15-T15</f>
        <v>0</v>
      </c>
      <c r="V15" s="3">
        <f>C15/C20</f>
        <v>9.830543078807677E-2</v>
      </c>
      <c r="W15">
        <f>V15*D22</f>
        <v>21.725500204164966</v>
      </c>
      <c r="X15">
        <f>V15*E22</f>
        <v>6.4881584320130665</v>
      </c>
      <c r="Y15">
        <f>V15*F15</f>
        <v>0.29491629236423034</v>
      </c>
      <c r="Z15">
        <f>V15*G22</f>
        <v>7.6678236014699879</v>
      </c>
      <c r="AA15">
        <f>V15*H22</f>
        <v>0.58983258472846067</v>
      </c>
      <c r="AB15">
        <f>V15*I22</f>
        <v>221.97366271947735</v>
      </c>
      <c r="AC15">
        <f>V15*K22</f>
        <v>21.233973050224581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1109</v>
      </c>
      <c r="D16" s="5">
        <v>586</v>
      </c>
      <c r="E16" s="4">
        <v>67</v>
      </c>
      <c r="F16" s="4">
        <v>0</v>
      </c>
      <c r="G16" s="4">
        <v>37</v>
      </c>
      <c r="H16" s="18">
        <v>133</v>
      </c>
      <c r="I16" s="4">
        <v>0</v>
      </c>
      <c r="J16" s="22" t="s">
        <v>50</v>
      </c>
      <c r="K16" s="22">
        <v>0</v>
      </c>
      <c r="L16" s="25">
        <v>26</v>
      </c>
      <c r="M16" s="4">
        <v>171</v>
      </c>
      <c r="N16" s="14">
        <v>25</v>
      </c>
      <c r="O16" s="27">
        <v>64</v>
      </c>
      <c r="P16" s="79">
        <f t="shared" si="2"/>
        <v>175</v>
      </c>
      <c r="Q16" s="80">
        <f t="shared" si="3"/>
        <v>653</v>
      </c>
      <c r="R16" s="81">
        <f t="shared" si="4"/>
        <v>828</v>
      </c>
      <c r="S16" s="82">
        <f t="shared" ref="S16:S20" si="6">R16/C16</f>
        <v>0.74661857529305686</v>
      </c>
      <c r="T16" s="29">
        <f t="shared" ref="T16:T20" si="7">SUM(D16:O16)</f>
        <v>1109</v>
      </c>
      <c r="U16" s="30">
        <f t="shared" ref="U16:U20" si="8">C16-T16</f>
        <v>0</v>
      </c>
      <c r="V16" s="3">
        <f>C16/C20</f>
        <v>0.11320947325438954</v>
      </c>
      <c r="W16">
        <f>V16*D22</f>
        <v>25.019293589220087</v>
      </c>
      <c r="X16">
        <f>V16*E22</f>
        <v>7.4718252347897094</v>
      </c>
      <c r="Z16">
        <f>V16*G22</f>
        <v>8.8303389138423842</v>
      </c>
      <c r="AA16">
        <f>V16*H22</f>
        <v>0.6792568395263372</v>
      </c>
      <c r="AB16">
        <f>V16*I22</f>
        <v>255.62699060841157</v>
      </c>
      <c r="AC16">
        <f>V16*K22</f>
        <v>24.453246222948142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1131</v>
      </c>
      <c r="D17" s="5">
        <v>634</v>
      </c>
      <c r="E17" s="4">
        <v>31</v>
      </c>
      <c r="F17" s="4">
        <v>4</v>
      </c>
      <c r="G17" s="4">
        <v>40</v>
      </c>
      <c r="H17" s="18">
        <v>95</v>
      </c>
      <c r="I17" s="4">
        <v>0</v>
      </c>
      <c r="J17" s="22">
        <v>34</v>
      </c>
      <c r="K17" s="22">
        <v>0</v>
      </c>
      <c r="L17" s="25">
        <v>51</v>
      </c>
      <c r="M17" s="4">
        <v>134</v>
      </c>
      <c r="N17" s="14">
        <v>41</v>
      </c>
      <c r="O17" s="27">
        <v>67</v>
      </c>
      <c r="P17" s="83">
        <f t="shared" si="2"/>
        <v>169</v>
      </c>
      <c r="Q17" s="84">
        <f t="shared" si="3"/>
        <v>669</v>
      </c>
      <c r="R17" s="85">
        <f t="shared" si="4"/>
        <v>838</v>
      </c>
      <c r="S17" s="82">
        <f t="shared" si="6"/>
        <v>0.74093722369584436</v>
      </c>
      <c r="T17" s="29">
        <f t="shared" si="7"/>
        <v>1131</v>
      </c>
      <c r="U17" s="30">
        <f t="shared" si="8"/>
        <v>0</v>
      </c>
      <c r="V17" s="3">
        <f>C17/C20</f>
        <v>0.11545528787260106</v>
      </c>
      <c r="W17">
        <f>V17*D22</f>
        <v>25.515618619844837</v>
      </c>
      <c r="X17">
        <f>V17*E22</f>
        <v>7.6200489995916705</v>
      </c>
      <c r="Z17">
        <f>V17*G22</f>
        <v>9.0055124540628828</v>
      </c>
      <c r="AA17">
        <f>V17*H22</f>
        <v>0.69273172723560639</v>
      </c>
      <c r="AB17">
        <f>V17*I22</f>
        <v>260.69804001633321</v>
      </c>
      <c r="AC17">
        <f>V17*K22</f>
        <v>24.938342180481829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1058</v>
      </c>
      <c r="D18" s="5">
        <v>568</v>
      </c>
      <c r="E18" s="4">
        <v>41</v>
      </c>
      <c r="F18" s="4">
        <v>7</v>
      </c>
      <c r="G18" s="4">
        <v>16</v>
      </c>
      <c r="H18" s="18">
        <v>98</v>
      </c>
      <c r="I18" s="4">
        <v>0</v>
      </c>
      <c r="J18" s="22">
        <v>12</v>
      </c>
      <c r="K18" s="22">
        <v>0</v>
      </c>
      <c r="L18" s="25">
        <v>52</v>
      </c>
      <c r="M18" s="4">
        <v>157</v>
      </c>
      <c r="N18" s="14">
        <v>28</v>
      </c>
      <c r="O18" s="27">
        <v>79</v>
      </c>
      <c r="P18" s="41">
        <f t="shared" si="2"/>
        <v>126</v>
      </c>
      <c r="Q18" s="42">
        <f t="shared" si="3"/>
        <v>616</v>
      </c>
      <c r="R18" s="43">
        <f t="shared" si="4"/>
        <v>742</v>
      </c>
      <c r="S18" s="34">
        <f t="shared" si="6"/>
        <v>0.70132325141776941</v>
      </c>
      <c r="T18" s="29">
        <f t="shared" si="7"/>
        <v>1058</v>
      </c>
      <c r="U18" s="30">
        <f t="shared" si="8"/>
        <v>0</v>
      </c>
      <c r="V18" s="3">
        <f>C18/C20</f>
        <v>0.10800326663944466</v>
      </c>
      <c r="W18">
        <f>V18*D22</f>
        <v>23.868721927317271</v>
      </c>
      <c r="X18">
        <f>V18*E22</f>
        <v>7.1282155982033482</v>
      </c>
      <c r="Z18">
        <f>V18*G22</f>
        <v>8.4242547978766833</v>
      </c>
      <c r="AA18">
        <f>V18*H22</f>
        <v>0.64801959983666801</v>
      </c>
      <c r="AB18">
        <f>V18*I22</f>
        <v>243.87137607186605</v>
      </c>
      <c r="AC18">
        <f>V18*K22</f>
        <v>23.328705594120049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409</v>
      </c>
      <c r="D19" s="7">
        <v>158</v>
      </c>
      <c r="E19" s="6">
        <v>46</v>
      </c>
      <c r="F19" s="6">
        <v>14</v>
      </c>
      <c r="G19" s="6">
        <v>11</v>
      </c>
      <c r="H19" s="19">
        <v>40</v>
      </c>
      <c r="I19" s="6">
        <v>0</v>
      </c>
      <c r="J19" s="23">
        <v>9</v>
      </c>
      <c r="K19" s="23">
        <v>0</v>
      </c>
      <c r="L19" s="26">
        <v>18</v>
      </c>
      <c r="M19" s="6">
        <v>84</v>
      </c>
      <c r="N19" s="15">
        <v>4</v>
      </c>
      <c r="O19" s="28">
        <v>25</v>
      </c>
      <c r="P19" s="56">
        <f t="shared" si="2"/>
        <v>60</v>
      </c>
      <c r="Q19" s="57">
        <f t="shared" si="3"/>
        <v>218</v>
      </c>
      <c r="R19" s="58">
        <f t="shared" si="4"/>
        <v>278</v>
      </c>
      <c r="S19" s="59">
        <f t="shared" si="6"/>
        <v>0.67970660146699269</v>
      </c>
      <c r="T19" s="29">
        <f t="shared" si="7"/>
        <v>409</v>
      </c>
      <c r="U19" s="30">
        <f t="shared" si="8"/>
        <v>0</v>
      </c>
      <c r="V19" s="3">
        <f>C19/C20</f>
        <v>4.1751735402204983E-2</v>
      </c>
      <c r="W19">
        <f>V19*D22</f>
        <v>9.2271335238873018</v>
      </c>
      <c r="X19">
        <f>V19*E22</f>
        <v>2.7556145365455289</v>
      </c>
      <c r="Z19">
        <f>V19*G22</f>
        <v>3.2566353613719885</v>
      </c>
      <c r="AA19">
        <f>V19*H22</f>
        <v>0.25051041241322991</v>
      </c>
      <c r="AB19">
        <f>V19*I22</f>
        <v>94.275418538178855</v>
      </c>
      <c r="AC19">
        <f>V19*K22</f>
        <v>9.0183748468762754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9796</v>
      </c>
      <c r="D20" s="52">
        <f t="shared" ref="D20:R20" si="9">SUM(D8:D19)</f>
        <v>4800</v>
      </c>
      <c r="E20" s="52">
        <f t="shared" si="9"/>
        <v>679</v>
      </c>
      <c r="F20" s="52">
        <f t="shared" si="9"/>
        <v>46</v>
      </c>
      <c r="G20" s="52">
        <f t="shared" si="9"/>
        <v>295</v>
      </c>
      <c r="H20" s="52">
        <f t="shared" si="9"/>
        <v>1088</v>
      </c>
      <c r="I20" s="52">
        <f t="shared" si="9"/>
        <v>4</v>
      </c>
      <c r="J20" s="52">
        <f t="shared" si="9"/>
        <v>186</v>
      </c>
      <c r="K20" s="61">
        <f t="shared" si="9"/>
        <v>2</v>
      </c>
      <c r="L20" s="62">
        <f t="shared" si="9"/>
        <v>305</v>
      </c>
      <c r="M20" s="52">
        <f t="shared" si="9"/>
        <v>1456</v>
      </c>
      <c r="N20" s="60">
        <f t="shared" si="9"/>
        <v>229</v>
      </c>
      <c r="O20" s="63">
        <f t="shared" si="9"/>
        <v>706</v>
      </c>
      <c r="P20" s="64">
        <f t="shared" si="9"/>
        <v>1604</v>
      </c>
      <c r="Q20" s="52">
        <f t="shared" si="9"/>
        <v>5527</v>
      </c>
      <c r="R20" s="52">
        <f t="shared" si="9"/>
        <v>7131</v>
      </c>
      <c r="S20" s="34">
        <f t="shared" si="6"/>
        <v>0.72795018374846876</v>
      </c>
      <c r="T20" s="29">
        <f t="shared" si="7"/>
        <v>9796</v>
      </c>
      <c r="U20" s="30">
        <f t="shared" si="8"/>
        <v>0</v>
      </c>
      <c r="V20" s="11">
        <f t="shared" ref="V20:AC20" si="10">SUM(V15:V19)</f>
        <v>0.47672519395671703</v>
      </c>
      <c r="W20" s="12">
        <f t="shared" si="10"/>
        <v>105.35626786443446</v>
      </c>
      <c r="X20" s="12">
        <f t="shared" si="10"/>
        <v>31.463862801143321</v>
      </c>
      <c r="Y20" s="12">
        <f t="shared" si="10"/>
        <v>0.29491629236423034</v>
      </c>
      <c r="Z20" s="12">
        <f t="shared" si="10"/>
        <v>37.18456512862393</v>
      </c>
      <c r="AA20" s="12">
        <f t="shared" si="10"/>
        <v>2.8603511637403023</v>
      </c>
      <c r="AB20" s="12">
        <f t="shared" si="10"/>
        <v>1076.445487954267</v>
      </c>
      <c r="AC20" s="12">
        <f t="shared" si="10"/>
        <v>102.97264189465088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64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935</v>
      </c>
    </row>
    <row r="28" spans="1:31" x14ac:dyDescent="0.25">
      <c r="U28" s="32">
        <f>U27/C20</f>
        <v>9.5447121273989383E-2</v>
      </c>
    </row>
    <row r="29" spans="1:31" x14ac:dyDescent="0.25">
      <c r="P29" s="9" t="s">
        <v>44</v>
      </c>
    </row>
    <row r="30" spans="1:31" x14ac:dyDescent="0.25">
      <c r="P30" t="s">
        <v>54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L26" sqref="L26"/>
    </sheetView>
  </sheetViews>
  <sheetFormatPr defaultRowHeight="15" x14ac:dyDescent="0.25"/>
  <cols>
    <col min="1" max="1" width="6" customWidth="1"/>
    <col min="2" max="2" width="20.57031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61</v>
      </c>
      <c r="B4" s="86"/>
      <c r="C4" s="49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511</v>
      </c>
      <c r="D8" s="68">
        <v>221</v>
      </c>
      <c r="E8" s="68">
        <v>19</v>
      </c>
      <c r="F8" s="68">
        <v>0</v>
      </c>
      <c r="G8" s="68">
        <v>33</v>
      </c>
      <c r="H8" s="68">
        <v>119</v>
      </c>
      <c r="I8" s="68">
        <v>0</v>
      </c>
      <c r="J8" s="69">
        <v>3</v>
      </c>
      <c r="K8" s="69">
        <v>0</v>
      </c>
      <c r="L8" s="70">
        <v>11</v>
      </c>
      <c r="M8" s="68">
        <v>54</v>
      </c>
      <c r="N8" s="71">
        <v>14</v>
      </c>
      <c r="O8" s="72">
        <v>37</v>
      </c>
      <c r="P8" s="73">
        <f>G8+H8+I8+J8</f>
        <v>155</v>
      </c>
      <c r="Q8" s="74">
        <f>D8+E8+F8+K8</f>
        <v>240</v>
      </c>
      <c r="R8" s="75">
        <f>P8+Q8</f>
        <v>395</v>
      </c>
      <c r="S8" s="76">
        <f t="shared" ref="S8:S14" si="0">R8/C8</f>
        <v>0.77299412915851273</v>
      </c>
      <c r="T8" s="38">
        <f>SUM(D8:O8)</f>
        <v>511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384</v>
      </c>
      <c r="D9" s="4">
        <v>146</v>
      </c>
      <c r="E9" s="4">
        <v>52</v>
      </c>
      <c r="F9" s="4">
        <v>3</v>
      </c>
      <c r="G9" s="4">
        <v>23</v>
      </c>
      <c r="H9" s="4">
        <v>45</v>
      </c>
      <c r="I9" s="4">
        <v>0</v>
      </c>
      <c r="J9" s="22">
        <v>14</v>
      </c>
      <c r="K9" s="22">
        <v>0</v>
      </c>
      <c r="L9" s="25">
        <v>11</v>
      </c>
      <c r="M9" s="4">
        <v>51</v>
      </c>
      <c r="N9" s="14">
        <v>8</v>
      </c>
      <c r="O9" s="27">
        <v>31</v>
      </c>
      <c r="P9" s="79">
        <f t="shared" ref="P9:P19" si="2">G9+H9+I9+J9</f>
        <v>82</v>
      </c>
      <c r="Q9" s="80">
        <f t="shared" ref="Q9:Q19" si="3">D9+E9+F9+K9</f>
        <v>201</v>
      </c>
      <c r="R9" s="81">
        <f t="shared" ref="R9:R19" si="4">P9+Q9</f>
        <v>283</v>
      </c>
      <c r="S9" s="82">
        <f t="shared" si="0"/>
        <v>0.73697916666666663</v>
      </c>
      <c r="T9" s="38">
        <f t="shared" ref="T9:T14" si="5">SUM(D9:O9)</f>
        <v>384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889</v>
      </c>
      <c r="D10" s="4">
        <v>421</v>
      </c>
      <c r="E10" s="4">
        <v>69</v>
      </c>
      <c r="F10" s="4">
        <v>5</v>
      </c>
      <c r="G10" s="4">
        <v>33</v>
      </c>
      <c r="H10" s="4">
        <v>121</v>
      </c>
      <c r="I10" s="4">
        <v>0</v>
      </c>
      <c r="J10" s="22">
        <v>36</v>
      </c>
      <c r="K10" s="22">
        <v>0</v>
      </c>
      <c r="L10" s="25">
        <v>30</v>
      </c>
      <c r="M10" s="4">
        <v>78</v>
      </c>
      <c r="N10" s="14">
        <v>27</v>
      </c>
      <c r="O10" s="27">
        <v>69</v>
      </c>
      <c r="P10" s="79">
        <f t="shared" si="2"/>
        <v>190</v>
      </c>
      <c r="Q10" s="80">
        <f t="shared" si="3"/>
        <v>495</v>
      </c>
      <c r="R10" s="81">
        <f t="shared" si="4"/>
        <v>685</v>
      </c>
      <c r="S10" s="82">
        <f t="shared" si="0"/>
        <v>0.77052868391451068</v>
      </c>
      <c r="T10" s="38">
        <f t="shared" si="5"/>
        <v>889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738</v>
      </c>
      <c r="D11" s="4">
        <v>377</v>
      </c>
      <c r="E11" s="4">
        <v>50</v>
      </c>
      <c r="F11" s="4">
        <v>2</v>
      </c>
      <c r="G11" s="4">
        <v>38</v>
      </c>
      <c r="H11" s="4">
        <v>70</v>
      </c>
      <c r="I11" s="4">
        <v>0</v>
      </c>
      <c r="J11" s="22">
        <v>20</v>
      </c>
      <c r="K11" s="22">
        <v>0</v>
      </c>
      <c r="L11" s="25">
        <v>27</v>
      </c>
      <c r="M11" s="4">
        <v>80</v>
      </c>
      <c r="N11" s="14">
        <v>20</v>
      </c>
      <c r="O11" s="27">
        <v>54</v>
      </c>
      <c r="P11" s="79">
        <f t="shared" si="2"/>
        <v>128</v>
      </c>
      <c r="Q11" s="80">
        <f t="shared" si="3"/>
        <v>429</v>
      </c>
      <c r="R11" s="81">
        <f t="shared" si="4"/>
        <v>557</v>
      </c>
      <c r="S11" s="82">
        <f t="shared" si="0"/>
        <v>0.75474254742547431</v>
      </c>
      <c r="T11" s="38">
        <f t="shared" si="5"/>
        <v>738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1198</v>
      </c>
      <c r="D12" s="4">
        <v>525</v>
      </c>
      <c r="E12" s="4">
        <v>92</v>
      </c>
      <c r="F12" s="4">
        <v>2</v>
      </c>
      <c r="G12" s="4">
        <v>31</v>
      </c>
      <c r="H12" s="4">
        <v>152</v>
      </c>
      <c r="I12" s="4">
        <v>3</v>
      </c>
      <c r="J12" s="22">
        <v>38</v>
      </c>
      <c r="K12" s="22">
        <v>0</v>
      </c>
      <c r="L12" s="25">
        <v>24</v>
      </c>
      <c r="M12" s="4">
        <v>230</v>
      </c>
      <c r="N12" s="14">
        <v>15</v>
      </c>
      <c r="O12" s="27">
        <v>86</v>
      </c>
      <c r="P12" s="79">
        <f t="shared" si="2"/>
        <v>224</v>
      </c>
      <c r="Q12" s="80">
        <f t="shared" si="3"/>
        <v>619</v>
      </c>
      <c r="R12" s="81">
        <f t="shared" si="4"/>
        <v>843</v>
      </c>
      <c r="S12" s="82">
        <f t="shared" si="0"/>
        <v>0.70367278797996657</v>
      </c>
      <c r="T12" s="38">
        <f t="shared" si="5"/>
        <v>1198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705</v>
      </c>
      <c r="D13" s="4">
        <v>294</v>
      </c>
      <c r="E13" s="4">
        <v>80</v>
      </c>
      <c r="F13" s="4">
        <v>2</v>
      </c>
      <c r="G13" s="4">
        <v>11</v>
      </c>
      <c r="H13" s="4">
        <v>123</v>
      </c>
      <c r="I13" s="4">
        <v>0</v>
      </c>
      <c r="J13" s="22">
        <v>10</v>
      </c>
      <c r="K13" s="22">
        <v>1</v>
      </c>
      <c r="L13" s="25">
        <v>16</v>
      </c>
      <c r="M13" s="4">
        <v>120</v>
      </c>
      <c r="N13" s="14">
        <v>8</v>
      </c>
      <c r="O13" s="27">
        <v>40</v>
      </c>
      <c r="P13" s="79">
        <f t="shared" si="2"/>
        <v>144</v>
      </c>
      <c r="Q13" s="80">
        <f t="shared" si="3"/>
        <v>377</v>
      </c>
      <c r="R13" s="81">
        <f t="shared" si="4"/>
        <v>521</v>
      </c>
      <c r="S13" s="82">
        <f t="shared" si="0"/>
        <v>0.73900709219858152</v>
      </c>
      <c r="T13" s="38">
        <f t="shared" si="5"/>
        <v>705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685</v>
      </c>
      <c r="D14" s="4">
        <v>348</v>
      </c>
      <c r="E14" s="4">
        <v>57</v>
      </c>
      <c r="F14" s="4">
        <v>4</v>
      </c>
      <c r="G14" s="4">
        <v>27</v>
      </c>
      <c r="H14" s="4">
        <v>46</v>
      </c>
      <c r="I14" s="4">
        <v>0</v>
      </c>
      <c r="J14" s="22">
        <v>10</v>
      </c>
      <c r="K14" s="22">
        <v>0</v>
      </c>
      <c r="L14" s="25">
        <v>18</v>
      </c>
      <c r="M14" s="4">
        <v>109</v>
      </c>
      <c r="N14" s="14">
        <v>17</v>
      </c>
      <c r="O14" s="27">
        <v>49</v>
      </c>
      <c r="P14" s="79">
        <f t="shared" si="2"/>
        <v>83</v>
      </c>
      <c r="Q14" s="80">
        <f t="shared" si="3"/>
        <v>409</v>
      </c>
      <c r="R14" s="81">
        <f t="shared" si="4"/>
        <v>492</v>
      </c>
      <c r="S14" s="82">
        <f t="shared" si="0"/>
        <v>0.71824817518248174</v>
      </c>
      <c r="T14" s="38">
        <f t="shared" si="5"/>
        <v>685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88" t="s">
        <v>33</v>
      </c>
      <c r="C15" s="51">
        <v>962</v>
      </c>
      <c r="D15" s="5">
        <v>507</v>
      </c>
      <c r="E15" s="4">
        <v>75</v>
      </c>
      <c r="F15" s="4">
        <v>3</v>
      </c>
      <c r="G15" s="4">
        <v>13</v>
      </c>
      <c r="H15" s="18">
        <v>59</v>
      </c>
      <c r="I15" s="4">
        <v>1</v>
      </c>
      <c r="J15" s="22" t="s">
        <v>52</v>
      </c>
      <c r="K15" s="22">
        <v>1</v>
      </c>
      <c r="L15" s="25">
        <v>21</v>
      </c>
      <c r="M15" s="4">
        <v>159</v>
      </c>
      <c r="N15" s="14">
        <v>22</v>
      </c>
      <c r="O15" s="27">
        <v>101</v>
      </c>
      <c r="P15" s="79">
        <f t="shared" si="2"/>
        <v>85</v>
      </c>
      <c r="Q15" s="80">
        <f t="shared" si="3"/>
        <v>586</v>
      </c>
      <c r="R15" s="81">
        <f t="shared" si="4"/>
        <v>671</v>
      </c>
      <c r="S15" s="82">
        <f>R15/C15</f>
        <v>0.69750519750519746</v>
      </c>
      <c r="T15" s="38">
        <f>SUM(D15:O15)</f>
        <v>962</v>
      </c>
      <c r="U15" s="30">
        <f>C15-T15</f>
        <v>0</v>
      </c>
      <c r="V15" s="3">
        <f>C15/C20</f>
        <v>9.8444535407286121E-2</v>
      </c>
      <c r="W15">
        <f>V15*D22</f>
        <v>21.756242325010234</v>
      </c>
      <c r="X15">
        <f>V15*E22</f>
        <v>6.4973393368808843</v>
      </c>
      <c r="Y15">
        <f>V15*F15</f>
        <v>0.29533360622185834</v>
      </c>
      <c r="Z15">
        <f>V15*G22</f>
        <v>7.6786737617683176</v>
      </c>
      <c r="AA15">
        <f>V15*H22</f>
        <v>0.59066721244371667</v>
      </c>
      <c r="AB15">
        <f>V15*I22</f>
        <v>222.28776094965207</v>
      </c>
      <c r="AC15">
        <f>V15*K22</f>
        <v>21.264019647973804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1109</v>
      </c>
      <c r="D16" s="5">
        <v>591</v>
      </c>
      <c r="E16" s="4">
        <v>67</v>
      </c>
      <c r="F16" s="4">
        <v>0</v>
      </c>
      <c r="G16" s="4">
        <v>39</v>
      </c>
      <c r="H16" s="18">
        <v>136</v>
      </c>
      <c r="I16" s="4">
        <v>0</v>
      </c>
      <c r="J16" s="22" t="s">
        <v>50</v>
      </c>
      <c r="K16" s="22">
        <v>0</v>
      </c>
      <c r="L16" s="25">
        <v>26</v>
      </c>
      <c r="M16" s="4">
        <v>161</v>
      </c>
      <c r="N16" s="14">
        <v>25</v>
      </c>
      <c r="O16" s="27">
        <v>64</v>
      </c>
      <c r="P16" s="79">
        <f t="shared" si="2"/>
        <v>180</v>
      </c>
      <c r="Q16" s="80">
        <f t="shared" si="3"/>
        <v>658</v>
      </c>
      <c r="R16" s="81">
        <f t="shared" si="4"/>
        <v>838</v>
      </c>
      <c r="S16" s="82">
        <f t="shared" ref="S16:S20" si="6">R16/C16</f>
        <v>0.7556357078449053</v>
      </c>
      <c r="T16" s="29">
        <f t="shared" ref="T16:T20" si="7">SUM(D16:O16)</f>
        <v>1109</v>
      </c>
      <c r="U16" s="30">
        <f t="shared" ref="U16:U20" si="8">C16-T16</f>
        <v>0</v>
      </c>
      <c r="V16" s="3">
        <f>C16/C20</f>
        <v>0.11348751534997953</v>
      </c>
      <c r="W16">
        <f>V16*D22</f>
        <v>25.080740892345474</v>
      </c>
      <c r="X16">
        <f>V16*E22</f>
        <v>7.4901760130986492</v>
      </c>
      <c r="Z16">
        <f>V16*G22</f>
        <v>8.8520261972984038</v>
      </c>
      <c r="AA16">
        <f>V16*H22</f>
        <v>0.68092509209987717</v>
      </c>
      <c r="AB16">
        <f>V16*I22</f>
        <v>256.25480966025378</v>
      </c>
      <c r="AC16">
        <f>V16*K22</f>
        <v>24.513303315595579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1127</v>
      </c>
      <c r="D17" s="5">
        <v>631</v>
      </c>
      <c r="E17" s="4">
        <v>30</v>
      </c>
      <c r="F17" s="4">
        <v>4</v>
      </c>
      <c r="G17" s="4">
        <v>41</v>
      </c>
      <c r="H17" s="18">
        <v>96</v>
      </c>
      <c r="I17" s="4">
        <v>0</v>
      </c>
      <c r="J17" s="22">
        <v>33</v>
      </c>
      <c r="K17" s="22">
        <v>0</v>
      </c>
      <c r="L17" s="25">
        <v>51</v>
      </c>
      <c r="M17" s="4">
        <v>133</v>
      </c>
      <c r="N17" s="14">
        <v>41</v>
      </c>
      <c r="O17" s="27">
        <v>67</v>
      </c>
      <c r="P17" s="83">
        <f t="shared" si="2"/>
        <v>170</v>
      </c>
      <c r="Q17" s="84">
        <f t="shared" si="3"/>
        <v>665</v>
      </c>
      <c r="R17" s="85">
        <f t="shared" si="4"/>
        <v>835</v>
      </c>
      <c r="S17" s="82">
        <f t="shared" si="6"/>
        <v>0.74090505767524406</v>
      </c>
      <c r="T17" s="29">
        <f t="shared" si="7"/>
        <v>1127</v>
      </c>
      <c r="U17" s="30">
        <f t="shared" si="8"/>
        <v>0</v>
      </c>
      <c r="V17" s="3">
        <f>C17/C20</f>
        <v>0.11532951289398281</v>
      </c>
      <c r="W17">
        <f>V17*D22</f>
        <v>25.487822349570202</v>
      </c>
      <c r="X17">
        <f>V17*E22</f>
        <v>7.6117478510028658</v>
      </c>
      <c r="Z17">
        <f>V17*G22</f>
        <v>8.99570200573066</v>
      </c>
      <c r="AA17">
        <f>V17*H22</f>
        <v>0.69197707736389691</v>
      </c>
      <c r="AB17">
        <f>V17*I22</f>
        <v>260.41404011461321</v>
      </c>
      <c r="AC17">
        <f>V17*K22</f>
        <v>24.911174785100286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1057</v>
      </c>
      <c r="D18" s="5">
        <v>568</v>
      </c>
      <c r="E18" s="4">
        <v>44</v>
      </c>
      <c r="F18" s="4">
        <v>7</v>
      </c>
      <c r="G18" s="4">
        <v>16</v>
      </c>
      <c r="H18" s="18">
        <v>101</v>
      </c>
      <c r="I18" s="4">
        <v>0</v>
      </c>
      <c r="J18" s="22">
        <v>12</v>
      </c>
      <c r="K18" s="22">
        <v>0</v>
      </c>
      <c r="L18" s="25">
        <v>52</v>
      </c>
      <c r="M18" s="4">
        <v>150</v>
      </c>
      <c r="N18" s="14">
        <v>28</v>
      </c>
      <c r="O18" s="27">
        <v>79</v>
      </c>
      <c r="P18" s="41">
        <f t="shared" si="2"/>
        <v>129</v>
      </c>
      <c r="Q18" s="42">
        <f t="shared" si="3"/>
        <v>619</v>
      </c>
      <c r="R18" s="43">
        <f t="shared" si="4"/>
        <v>748</v>
      </c>
      <c r="S18" s="34">
        <f t="shared" si="6"/>
        <v>0.70766319772942288</v>
      </c>
      <c r="T18" s="29">
        <f t="shared" si="7"/>
        <v>1057</v>
      </c>
      <c r="U18" s="30">
        <f t="shared" si="8"/>
        <v>0</v>
      </c>
      <c r="V18" s="3">
        <f>C18/C20</f>
        <v>0.10816618911174786</v>
      </c>
      <c r="W18">
        <f>V18*D22</f>
        <v>23.904727793696278</v>
      </c>
      <c r="X18">
        <f>V18*E22</f>
        <v>7.1389684813753584</v>
      </c>
      <c r="Z18">
        <f>V18*G22</f>
        <v>8.4369627507163329</v>
      </c>
      <c r="AA18">
        <f>V18*H22</f>
        <v>0.64899713467048714</v>
      </c>
      <c r="AB18">
        <f>V18*I22</f>
        <v>244.23925501432666</v>
      </c>
      <c r="AC18">
        <f>V18*K22</f>
        <v>23.363896848137536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407</v>
      </c>
      <c r="D19" s="7">
        <v>159</v>
      </c>
      <c r="E19" s="6">
        <v>46</v>
      </c>
      <c r="F19" s="6" t="s">
        <v>53</v>
      </c>
      <c r="G19" s="6">
        <v>11</v>
      </c>
      <c r="H19" s="19">
        <v>40</v>
      </c>
      <c r="I19" s="6">
        <v>0</v>
      </c>
      <c r="J19" s="23">
        <v>9</v>
      </c>
      <c r="K19" s="23">
        <v>0</v>
      </c>
      <c r="L19" s="26">
        <v>18</v>
      </c>
      <c r="M19" s="6">
        <v>96</v>
      </c>
      <c r="N19" s="15">
        <v>4</v>
      </c>
      <c r="O19" s="28">
        <v>24</v>
      </c>
      <c r="P19" s="56">
        <f t="shared" si="2"/>
        <v>60</v>
      </c>
      <c r="Q19" s="57">
        <f t="shared" si="3"/>
        <v>219</v>
      </c>
      <c r="R19" s="58">
        <f t="shared" si="4"/>
        <v>279</v>
      </c>
      <c r="S19" s="59">
        <f t="shared" si="6"/>
        <v>0.68550368550368546</v>
      </c>
      <c r="T19" s="29">
        <f t="shared" si="7"/>
        <v>407</v>
      </c>
      <c r="U19" s="30">
        <f t="shared" si="8"/>
        <v>0</v>
      </c>
      <c r="V19" s="3">
        <f>C19/C20</f>
        <v>4.1649611133851822E-2</v>
      </c>
      <c r="W19">
        <f>V19*D22</f>
        <v>9.2045640605812533</v>
      </c>
      <c r="X19">
        <f>V19*E22</f>
        <v>2.7488743348342202</v>
      </c>
      <c r="Z19">
        <f>V19*G22</f>
        <v>3.2486696684404421</v>
      </c>
      <c r="AA19">
        <f>V19*H22</f>
        <v>0.24989766680311093</v>
      </c>
      <c r="AB19">
        <f>V19*I22</f>
        <v>94.044821940237412</v>
      </c>
      <c r="AC19">
        <f>V19*K22</f>
        <v>8.9963160049119928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9772</v>
      </c>
      <c r="D20" s="52">
        <f t="shared" ref="D20:R20" si="9">SUM(D8:D19)</f>
        <v>4788</v>
      </c>
      <c r="E20" s="52">
        <f t="shared" si="9"/>
        <v>681</v>
      </c>
      <c r="F20" s="52">
        <f t="shared" si="9"/>
        <v>32</v>
      </c>
      <c r="G20" s="52">
        <f t="shared" si="9"/>
        <v>316</v>
      </c>
      <c r="H20" s="52">
        <f t="shared" si="9"/>
        <v>1108</v>
      </c>
      <c r="I20" s="52">
        <f t="shared" si="9"/>
        <v>4</v>
      </c>
      <c r="J20" s="52">
        <f t="shared" si="9"/>
        <v>185</v>
      </c>
      <c r="K20" s="61">
        <f t="shared" si="9"/>
        <v>2</v>
      </c>
      <c r="L20" s="62">
        <f t="shared" si="9"/>
        <v>305</v>
      </c>
      <c r="M20" s="52">
        <f t="shared" si="9"/>
        <v>1421</v>
      </c>
      <c r="N20" s="60">
        <f t="shared" si="9"/>
        <v>229</v>
      </c>
      <c r="O20" s="63">
        <f t="shared" si="9"/>
        <v>701</v>
      </c>
      <c r="P20" s="64">
        <f t="shared" si="9"/>
        <v>1630</v>
      </c>
      <c r="Q20" s="52">
        <f t="shared" si="9"/>
        <v>5517</v>
      </c>
      <c r="R20" s="52">
        <f t="shared" si="9"/>
        <v>7147</v>
      </c>
      <c r="S20" s="34">
        <f t="shared" si="6"/>
        <v>0.73137535816618915</v>
      </c>
      <c r="T20" s="29">
        <f t="shared" si="7"/>
        <v>9772</v>
      </c>
      <c r="U20" s="30">
        <f t="shared" si="8"/>
        <v>0</v>
      </c>
      <c r="V20" s="11">
        <f t="shared" ref="V20:AC20" si="10">SUM(V15:V19)</f>
        <v>0.47707736389684818</v>
      </c>
      <c r="W20" s="12">
        <f t="shared" si="10"/>
        <v>105.43409742120343</v>
      </c>
      <c r="X20" s="12">
        <f t="shared" si="10"/>
        <v>31.487106017191977</v>
      </c>
      <c r="Y20" s="12">
        <f t="shared" si="10"/>
        <v>0.29533360622185834</v>
      </c>
      <c r="Z20" s="12">
        <f t="shared" si="10"/>
        <v>37.212034383954162</v>
      </c>
      <c r="AA20" s="12">
        <f t="shared" si="10"/>
        <v>2.8624641833810887</v>
      </c>
      <c r="AB20" s="12">
        <f t="shared" si="10"/>
        <v>1077.2406876790833</v>
      </c>
      <c r="AC20" s="12">
        <f t="shared" si="10"/>
        <v>103.04871060171919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62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930</v>
      </c>
    </row>
    <row r="28" spans="1:31" x14ac:dyDescent="0.25">
      <c r="U28" s="32">
        <f>U27/C20</f>
        <v>9.5169873106835862E-2</v>
      </c>
    </row>
    <row r="29" spans="1:31" x14ac:dyDescent="0.25">
      <c r="P29" s="9" t="s">
        <v>44</v>
      </c>
    </row>
    <row r="30" spans="1:31" x14ac:dyDescent="0.25">
      <c r="P30" t="s">
        <v>54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J23" sqref="J23"/>
    </sheetView>
  </sheetViews>
  <sheetFormatPr defaultRowHeight="15" x14ac:dyDescent="0.25"/>
  <cols>
    <col min="1" max="1" width="6" customWidth="1"/>
    <col min="2" max="2" width="20.57031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60</v>
      </c>
      <c r="B4" s="86"/>
      <c r="C4" s="49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509</v>
      </c>
      <c r="D8" s="68">
        <v>221</v>
      </c>
      <c r="E8" s="68">
        <v>19</v>
      </c>
      <c r="F8" s="68">
        <v>1</v>
      </c>
      <c r="G8" s="68">
        <v>33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51</v>
      </c>
      <c r="N8" s="71">
        <v>15</v>
      </c>
      <c r="O8" s="72">
        <v>37</v>
      </c>
      <c r="P8" s="73">
        <f>G8+H8+I8+J8</f>
        <v>154</v>
      </c>
      <c r="Q8" s="74">
        <f>D8+E8+F8+K8</f>
        <v>241</v>
      </c>
      <c r="R8" s="75">
        <f>P8+Q8</f>
        <v>395</v>
      </c>
      <c r="S8" s="76">
        <f t="shared" ref="S8:S14" si="0">R8/C8</f>
        <v>0.77603143418467579</v>
      </c>
      <c r="T8" s="38">
        <f>SUM(D8:O8)</f>
        <v>509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387</v>
      </c>
      <c r="D9" s="4">
        <v>147</v>
      </c>
      <c r="E9" s="4">
        <v>51</v>
      </c>
      <c r="F9" s="4">
        <v>6</v>
      </c>
      <c r="G9" s="4">
        <v>24</v>
      </c>
      <c r="H9" s="4">
        <v>46</v>
      </c>
      <c r="I9" s="4">
        <v>0</v>
      </c>
      <c r="J9" s="22">
        <v>14</v>
      </c>
      <c r="K9" s="22">
        <v>0</v>
      </c>
      <c r="L9" s="25">
        <v>11</v>
      </c>
      <c r="M9" s="4">
        <v>49</v>
      </c>
      <c r="N9" s="14">
        <v>9</v>
      </c>
      <c r="O9" s="27">
        <v>30</v>
      </c>
      <c r="P9" s="79">
        <f t="shared" ref="P9:P19" si="2">G9+H9+I9+J9</f>
        <v>84</v>
      </c>
      <c r="Q9" s="80">
        <f t="shared" ref="Q9:Q19" si="3">D9+E9+F9+K9</f>
        <v>204</v>
      </c>
      <c r="R9" s="81">
        <f t="shared" ref="R9:R19" si="4">P9+Q9</f>
        <v>288</v>
      </c>
      <c r="S9" s="82">
        <f t="shared" si="0"/>
        <v>0.7441860465116279</v>
      </c>
      <c r="T9" s="38">
        <f t="shared" ref="T9:T14" si="5">SUM(D9:O9)</f>
        <v>387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889</v>
      </c>
      <c r="D10" s="4">
        <v>422</v>
      </c>
      <c r="E10" s="4">
        <v>69</v>
      </c>
      <c r="F10" s="4">
        <v>5</v>
      </c>
      <c r="G10" s="4">
        <v>32</v>
      </c>
      <c r="H10" s="4">
        <v>121</v>
      </c>
      <c r="I10" s="4">
        <v>0</v>
      </c>
      <c r="J10" s="22">
        <v>36</v>
      </c>
      <c r="K10" s="22">
        <v>0</v>
      </c>
      <c r="L10" s="25">
        <v>30</v>
      </c>
      <c r="M10" s="4">
        <v>76</v>
      </c>
      <c r="N10" s="14">
        <v>29</v>
      </c>
      <c r="O10" s="27">
        <v>69</v>
      </c>
      <c r="P10" s="79">
        <f t="shared" si="2"/>
        <v>189</v>
      </c>
      <c r="Q10" s="80">
        <f t="shared" si="3"/>
        <v>496</v>
      </c>
      <c r="R10" s="81">
        <f t="shared" si="4"/>
        <v>685</v>
      </c>
      <c r="S10" s="82">
        <f t="shared" si="0"/>
        <v>0.77052868391451068</v>
      </c>
      <c r="T10" s="38">
        <f t="shared" si="5"/>
        <v>889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734</v>
      </c>
      <c r="D11" s="4">
        <v>375</v>
      </c>
      <c r="E11" s="4">
        <v>50</v>
      </c>
      <c r="F11" s="4">
        <v>2</v>
      </c>
      <c r="G11" s="4">
        <v>40</v>
      </c>
      <c r="H11" s="4">
        <v>72</v>
      </c>
      <c r="I11" s="4">
        <v>0</v>
      </c>
      <c r="J11" s="22">
        <v>18</v>
      </c>
      <c r="K11" s="22">
        <v>0</v>
      </c>
      <c r="L11" s="25">
        <v>27</v>
      </c>
      <c r="M11" s="4">
        <v>76</v>
      </c>
      <c r="N11" s="14">
        <v>20</v>
      </c>
      <c r="O11" s="27">
        <v>54</v>
      </c>
      <c r="P11" s="79">
        <f t="shared" si="2"/>
        <v>130</v>
      </c>
      <c r="Q11" s="80">
        <f t="shared" si="3"/>
        <v>427</v>
      </c>
      <c r="R11" s="81">
        <f t="shared" si="4"/>
        <v>557</v>
      </c>
      <c r="S11" s="82">
        <f t="shared" si="0"/>
        <v>0.75885558583106272</v>
      </c>
      <c r="T11" s="38">
        <f t="shared" si="5"/>
        <v>734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1205</v>
      </c>
      <c r="D12" s="4">
        <v>530</v>
      </c>
      <c r="E12" s="4">
        <v>92</v>
      </c>
      <c r="F12" s="4">
        <v>3</v>
      </c>
      <c r="G12" s="4">
        <v>32</v>
      </c>
      <c r="H12" s="4">
        <v>156</v>
      </c>
      <c r="I12" s="4">
        <v>3</v>
      </c>
      <c r="J12" s="22">
        <v>38</v>
      </c>
      <c r="K12" s="22">
        <v>0</v>
      </c>
      <c r="L12" s="25">
        <v>24</v>
      </c>
      <c r="M12" s="4">
        <v>223</v>
      </c>
      <c r="N12" s="14">
        <v>18</v>
      </c>
      <c r="O12" s="27">
        <v>86</v>
      </c>
      <c r="P12" s="79">
        <f t="shared" si="2"/>
        <v>229</v>
      </c>
      <c r="Q12" s="80">
        <f t="shared" si="3"/>
        <v>625</v>
      </c>
      <c r="R12" s="81">
        <f t="shared" si="4"/>
        <v>854</v>
      </c>
      <c r="S12" s="82">
        <f t="shared" si="0"/>
        <v>0.70871369294605813</v>
      </c>
      <c r="T12" s="38">
        <f t="shared" si="5"/>
        <v>1205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706</v>
      </c>
      <c r="D13" s="4">
        <v>294</v>
      </c>
      <c r="E13" s="4">
        <v>82</v>
      </c>
      <c r="F13" s="4">
        <v>2</v>
      </c>
      <c r="G13" s="4">
        <v>11</v>
      </c>
      <c r="H13" s="4">
        <v>123</v>
      </c>
      <c r="I13" s="4">
        <v>0</v>
      </c>
      <c r="J13" s="22">
        <v>10</v>
      </c>
      <c r="K13" s="22">
        <v>1</v>
      </c>
      <c r="L13" s="25">
        <v>16</v>
      </c>
      <c r="M13" s="4">
        <v>115</v>
      </c>
      <c r="N13" s="14">
        <v>13</v>
      </c>
      <c r="O13" s="27">
        <v>39</v>
      </c>
      <c r="P13" s="79">
        <f t="shared" si="2"/>
        <v>144</v>
      </c>
      <c r="Q13" s="80">
        <f t="shared" si="3"/>
        <v>379</v>
      </c>
      <c r="R13" s="81">
        <f t="shared" si="4"/>
        <v>523</v>
      </c>
      <c r="S13" s="82">
        <f t="shared" si="0"/>
        <v>0.74079320113314451</v>
      </c>
      <c r="T13" s="38">
        <f t="shared" si="5"/>
        <v>706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684</v>
      </c>
      <c r="D14" s="4">
        <v>347</v>
      </c>
      <c r="E14" s="4">
        <v>58</v>
      </c>
      <c r="F14" s="4">
        <v>4</v>
      </c>
      <c r="G14" s="4">
        <v>26</v>
      </c>
      <c r="H14" s="4">
        <v>46</v>
      </c>
      <c r="I14" s="4">
        <v>0</v>
      </c>
      <c r="J14" s="22">
        <v>10</v>
      </c>
      <c r="K14" s="22">
        <v>0</v>
      </c>
      <c r="L14" s="25">
        <v>18</v>
      </c>
      <c r="M14" s="4">
        <v>102</v>
      </c>
      <c r="N14" s="14">
        <v>24</v>
      </c>
      <c r="O14" s="27">
        <v>49</v>
      </c>
      <c r="P14" s="79">
        <f t="shared" si="2"/>
        <v>82</v>
      </c>
      <c r="Q14" s="80">
        <f t="shared" si="3"/>
        <v>409</v>
      </c>
      <c r="R14" s="81">
        <f t="shared" si="4"/>
        <v>491</v>
      </c>
      <c r="S14" s="82">
        <f t="shared" si="0"/>
        <v>0.71783625730994149</v>
      </c>
      <c r="T14" s="38">
        <f t="shared" si="5"/>
        <v>684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88" t="s">
        <v>33</v>
      </c>
      <c r="C15" s="51">
        <v>963</v>
      </c>
      <c r="D15" s="5">
        <v>508</v>
      </c>
      <c r="E15" s="4">
        <v>75</v>
      </c>
      <c r="F15" s="4">
        <v>3</v>
      </c>
      <c r="G15" s="4">
        <v>13</v>
      </c>
      <c r="H15" s="18">
        <v>62</v>
      </c>
      <c r="I15" s="4">
        <v>1</v>
      </c>
      <c r="J15" s="22">
        <v>11</v>
      </c>
      <c r="K15" s="22">
        <v>1</v>
      </c>
      <c r="L15" s="25">
        <v>21</v>
      </c>
      <c r="M15" s="4">
        <v>164</v>
      </c>
      <c r="N15" s="14">
        <v>3</v>
      </c>
      <c r="O15" s="27">
        <v>101</v>
      </c>
      <c r="P15" s="79">
        <f t="shared" si="2"/>
        <v>87</v>
      </c>
      <c r="Q15" s="80">
        <f t="shared" si="3"/>
        <v>587</v>
      </c>
      <c r="R15" s="81">
        <f t="shared" si="4"/>
        <v>674</v>
      </c>
      <c r="S15" s="82">
        <f>R15/C15</f>
        <v>0.69989615784008308</v>
      </c>
      <c r="T15" s="38">
        <f>SUM(D15:O15)</f>
        <v>963</v>
      </c>
      <c r="U15" s="30">
        <f>C15-T15</f>
        <v>0</v>
      </c>
      <c r="V15" s="3">
        <f>C15/C20</f>
        <v>9.8486398036408268E-2</v>
      </c>
      <c r="W15">
        <f>V15*D22</f>
        <v>21.765493966046229</v>
      </c>
      <c r="X15">
        <f>V15*E22</f>
        <v>6.5001022704029454</v>
      </c>
      <c r="Y15">
        <f>V15*F15</f>
        <v>0.29545919410922483</v>
      </c>
      <c r="Z15">
        <f>V15*G22</f>
        <v>7.6819390468398447</v>
      </c>
      <c r="AA15">
        <f>V15*H22</f>
        <v>0.59091838821844966</v>
      </c>
      <c r="AB15">
        <f>V15*I22</f>
        <v>222.38228676620986</v>
      </c>
      <c r="AC15">
        <f>V15*K22</f>
        <v>21.273061975864184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1112</v>
      </c>
      <c r="D16" s="5">
        <v>599</v>
      </c>
      <c r="E16" s="4">
        <v>67</v>
      </c>
      <c r="F16" s="4">
        <v>0</v>
      </c>
      <c r="G16" s="4">
        <v>39</v>
      </c>
      <c r="H16" s="18">
        <v>137</v>
      </c>
      <c r="I16" s="4">
        <v>0</v>
      </c>
      <c r="J16" s="22">
        <v>5</v>
      </c>
      <c r="K16" s="22">
        <v>0</v>
      </c>
      <c r="L16" s="25">
        <v>26</v>
      </c>
      <c r="M16" s="4">
        <v>149</v>
      </c>
      <c r="N16" s="14">
        <v>27</v>
      </c>
      <c r="O16" s="27">
        <v>63</v>
      </c>
      <c r="P16" s="79">
        <f t="shared" si="2"/>
        <v>181</v>
      </c>
      <c r="Q16" s="80">
        <f t="shared" si="3"/>
        <v>666</v>
      </c>
      <c r="R16" s="81">
        <f t="shared" si="4"/>
        <v>847</v>
      </c>
      <c r="S16" s="82">
        <f t="shared" ref="S16:S20" si="6">R16/C16</f>
        <v>0.76169064748201443</v>
      </c>
      <c r="T16" s="29">
        <f t="shared" ref="T16:T20" si="7">SUM(D16:O16)</f>
        <v>1112</v>
      </c>
      <c r="U16" s="30">
        <f t="shared" ref="U16:U20" si="8">C16-T16</f>
        <v>0</v>
      </c>
      <c r="V16" s="3">
        <f>C16/C20</f>
        <v>0.11372468807527102</v>
      </c>
      <c r="W16">
        <f>V16*D22</f>
        <v>25.133156064634896</v>
      </c>
      <c r="X16">
        <f>V16*E22</f>
        <v>7.5058294129678869</v>
      </c>
      <c r="Z16">
        <f>V16*G22</f>
        <v>8.8705256698711388</v>
      </c>
      <c r="AA16">
        <f>V16*H22</f>
        <v>0.68234812845162607</v>
      </c>
      <c r="AB16">
        <f>V16*I22</f>
        <v>256.79034567396195</v>
      </c>
      <c r="AC16">
        <f>V16*K22</f>
        <v>24.56453262425854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1123</v>
      </c>
      <c r="D17" s="5">
        <v>627</v>
      </c>
      <c r="E17" s="4">
        <v>31</v>
      </c>
      <c r="F17" s="4">
        <v>4</v>
      </c>
      <c r="G17" s="4">
        <v>41</v>
      </c>
      <c r="H17" s="18">
        <v>97</v>
      </c>
      <c r="I17" s="4">
        <v>0</v>
      </c>
      <c r="J17" s="22">
        <v>32</v>
      </c>
      <c r="K17" s="22">
        <v>0</v>
      </c>
      <c r="L17" s="25">
        <v>51</v>
      </c>
      <c r="M17" s="4">
        <v>129</v>
      </c>
      <c r="N17" s="14">
        <v>44</v>
      </c>
      <c r="O17" s="27">
        <v>67</v>
      </c>
      <c r="P17" s="83">
        <f t="shared" si="2"/>
        <v>170</v>
      </c>
      <c r="Q17" s="84">
        <f t="shared" si="3"/>
        <v>662</v>
      </c>
      <c r="R17" s="85">
        <f t="shared" si="4"/>
        <v>832</v>
      </c>
      <c r="S17" s="82">
        <f t="shared" si="6"/>
        <v>0.74087266251113093</v>
      </c>
      <c r="T17" s="29">
        <f t="shared" si="7"/>
        <v>1123</v>
      </c>
      <c r="U17" s="30">
        <f t="shared" si="8"/>
        <v>0</v>
      </c>
      <c r="V17" s="3">
        <f>C17/C20</f>
        <v>0.11484966250767029</v>
      </c>
      <c r="W17">
        <f>V17*D22</f>
        <v>25.381775414195133</v>
      </c>
      <c r="X17">
        <f>V17*E22</f>
        <v>7.5800777255062393</v>
      </c>
      <c r="Z17">
        <f>V17*G22</f>
        <v>8.9582736755982815</v>
      </c>
      <c r="AA17">
        <f>V17*H22</f>
        <v>0.68909797504602177</v>
      </c>
      <c r="AB17">
        <f>V17*I22</f>
        <v>259.33053794231949</v>
      </c>
      <c r="AC17">
        <f>V17*K22</f>
        <v>24.807527101656781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1060</v>
      </c>
      <c r="D18" s="5">
        <v>568</v>
      </c>
      <c r="E18" s="4">
        <v>48</v>
      </c>
      <c r="F18" s="4">
        <v>9</v>
      </c>
      <c r="G18" s="4">
        <v>16</v>
      </c>
      <c r="H18" s="18">
        <v>102</v>
      </c>
      <c r="I18" s="4">
        <v>0</v>
      </c>
      <c r="J18" s="22">
        <v>13</v>
      </c>
      <c r="K18" s="22">
        <v>0</v>
      </c>
      <c r="L18" s="25">
        <v>52</v>
      </c>
      <c r="M18" s="4">
        <v>146</v>
      </c>
      <c r="N18" s="14">
        <v>28</v>
      </c>
      <c r="O18" s="27">
        <v>78</v>
      </c>
      <c r="P18" s="41">
        <f t="shared" si="2"/>
        <v>131</v>
      </c>
      <c r="Q18" s="42">
        <f t="shared" si="3"/>
        <v>625</v>
      </c>
      <c r="R18" s="43">
        <f t="shared" si="4"/>
        <v>756</v>
      </c>
      <c r="S18" s="34">
        <f t="shared" si="6"/>
        <v>0.71320754716981127</v>
      </c>
      <c r="T18" s="29">
        <f t="shared" si="7"/>
        <v>1060</v>
      </c>
      <c r="U18" s="30">
        <f t="shared" si="8"/>
        <v>0</v>
      </c>
      <c r="V18" s="3">
        <f>C18/C20</f>
        <v>0.10840662712211085</v>
      </c>
      <c r="W18">
        <f>V18*D22</f>
        <v>23.9578645939865</v>
      </c>
      <c r="X18">
        <f>V18*E22</f>
        <v>7.1548373900593161</v>
      </c>
      <c r="Z18">
        <f>V18*G22</f>
        <v>8.455716915524647</v>
      </c>
      <c r="AA18">
        <f>V18*H22</f>
        <v>0.65043976273266513</v>
      </c>
      <c r="AB18">
        <f>V18*I22</f>
        <v>244.7821640417263</v>
      </c>
      <c r="AC18">
        <f>V18*K22</f>
        <v>23.415831458375944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406</v>
      </c>
      <c r="D19" s="7">
        <v>160</v>
      </c>
      <c r="E19" s="6">
        <v>48</v>
      </c>
      <c r="F19" s="6">
        <v>14</v>
      </c>
      <c r="G19" s="6">
        <v>11</v>
      </c>
      <c r="H19" s="19">
        <v>40</v>
      </c>
      <c r="I19" s="6">
        <v>0</v>
      </c>
      <c r="J19" s="23">
        <v>9</v>
      </c>
      <c r="K19" s="23">
        <v>0</v>
      </c>
      <c r="L19" s="26">
        <v>18</v>
      </c>
      <c r="M19" s="6">
        <v>77</v>
      </c>
      <c r="N19" s="15">
        <v>5</v>
      </c>
      <c r="O19" s="28">
        <v>24</v>
      </c>
      <c r="P19" s="56">
        <f t="shared" si="2"/>
        <v>60</v>
      </c>
      <c r="Q19" s="57">
        <f t="shared" si="3"/>
        <v>222</v>
      </c>
      <c r="R19" s="58">
        <f t="shared" si="4"/>
        <v>282</v>
      </c>
      <c r="S19" s="59">
        <f t="shared" si="6"/>
        <v>0.69458128078817738</v>
      </c>
      <c r="T19" s="29">
        <f t="shared" si="7"/>
        <v>406</v>
      </c>
      <c r="U19" s="30">
        <f t="shared" si="8"/>
        <v>0</v>
      </c>
      <c r="V19" s="3">
        <f>C19/C20</f>
        <v>4.1521783595827366E-2</v>
      </c>
      <c r="W19">
        <f>V19*D22</f>
        <v>9.1763141746778487</v>
      </c>
      <c r="X19">
        <f>V19*E22</f>
        <v>2.7404377173246059</v>
      </c>
      <c r="Z19">
        <f>V19*G22</f>
        <v>3.2386991204745348</v>
      </c>
      <c r="AA19">
        <f>V19*H22</f>
        <v>0.2491307015749642</v>
      </c>
      <c r="AB19">
        <f>V19*I22</f>
        <v>93.756187359378188</v>
      </c>
      <c r="AC19">
        <f>V19*K22</f>
        <v>8.968705256698712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9778</v>
      </c>
      <c r="D20" s="52">
        <f t="shared" ref="D20:R20" si="9">SUM(D8:D19)</f>
        <v>4798</v>
      </c>
      <c r="E20" s="52">
        <f t="shared" si="9"/>
        <v>690</v>
      </c>
      <c r="F20" s="52">
        <f t="shared" si="9"/>
        <v>53</v>
      </c>
      <c r="G20" s="52">
        <f t="shared" si="9"/>
        <v>318</v>
      </c>
      <c r="H20" s="52">
        <f t="shared" si="9"/>
        <v>1120</v>
      </c>
      <c r="I20" s="52">
        <f t="shared" si="9"/>
        <v>4</v>
      </c>
      <c r="J20" s="52">
        <f t="shared" si="9"/>
        <v>199</v>
      </c>
      <c r="K20" s="61">
        <f t="shared" si="9"/>
        <v>2</v>
      </c>
      <c r="L20" s="62">
        <f t="shared" si="9"/>
        <v>305</v>
      </c>
      <c r="M20" s="52">
        <f t="shared" si="9"/>
        <v>1357</v>
      </c>
      <c r="N20" s="60">
        <f t="shared" si="9"/>
        <v>235</v>
      </c>
      <c r="O20" s="63">
        <f t="shared" si="9"/>
        <v>697</v>
      </c>
      <c r="P20" s="64">
        <f t="shared" si="9"/>
        <v>1641</v>
      </c>
      <c r="Q20" s="52">
        <f t="shared" si="9"/>
        <v>5543</v>
      </c>
      <c r="R20" s="52">
        <f t="shared" si="9"/>
        <v>7184</v>
      </c>
      <c r="S20" s="34">
        <f t="shared" si="6"/>
        <v>0.7347105747596645</v>
      </c>
      <c r="T20" s="29">
        <f t="shared" si="7"/>
        <v>9778</v>
      </c>
      <c r="U20" s="30">
        <f t="shared" si="8"/>
        <v>0</v>
      </c>
      <c r="V20" s="11">
        <f t="shared" ref="V20:AC20" si="10">SUM(V15:V19)</f>
        <v>0.47698915933728775</v>
      </c>
      <c r="W20" s="12">
        <f t="shared" si="10"/>
        <v>105.4146042135406</v>
      </c>
      <c r="X20" s="12">
        <f t="shared" si="10"/>
        <v>31.481284516260995</v>
      </c>
      <c r="Y20" s="12">
        <f t="shared" si="10"/>
        <v>0.29545919410922483</v>
      </c>
      <c r="Z20" s="12">
        <f t="shared" si="10"/>
        <v>37.205154428308447</v>
      </c>
      <c r="AA20" s="12">
        <f t="shared" si="10"/>
        <v>2.8619349560237266</v>
      </c>
      <c r="AB20" s="12">
        <f t="shared" si="10"/>
        <v>1077.041521783596</v>
      </c>
      <c r="AC20" s="12">
        <f t="shared" si="10"/>
        <v>103.02965841685418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58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932</v>
      </c>
    </row>
    <row r="28" spans="1:31" x14ac:dyDescent="0.25">
      <c r="U28" s="32">
        <f>U27/C20</f>
        <v>9.5316015545101246E-2</v>
      </c>
    </row>
    <row r="29" spans="1:31" x14ac:dyDescent="0.25">
      <c r="P29" s="9" t="s">
        <v>44</v>
      </c>
    </row>
    <row r="30" spans="1:31" x14ac:dyDescent="0.25">
      <c r="P30" t="s">
        <v>54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D24" sqref="D24"/>
    </sheetView>
  </sheetViews>
  <sheetFormatPr defaultRowHeight="15" x14ac:dyDescent="0.25"/>
  <cols>
    <col min="1" max="1" width="6" customWidth="1"/>
    <col min="2" max="2" width="20.57031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59</v>
      </c>
      <c r="B4" s="86"/>
      <c r="C4" s="49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509</v>
      </c>
      <c r="D8" s="68">
        <v>222</v>
      </c>
      <c r="E8" s="68">
        <v>19</v>
      </c>
      <c r="F8" s="68">
        <v>1</v>
      </c>
      <c r="G8" s="68">
        <v>33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51</v>
      </c>
      <c r="N8" s="71">
        <v>14</v>
      </c>
      <c r="O8" s="72">
        <v>37</v>
      </c>
      <c r="P8" s="73">
        <f>G8+H8+I8+J8</f>
        <v>154</v>
      </c>
      <c r="Q8" s="74">
        <f>D8+E8+F8+K8</f>
        <v>242</v>
      </c>
      <c r="R8" s="75">
        <f>P8+Q8</f>
        <v>396</v>
      </c>
      <c r="S8" s="76">
        <f t="shared" ref="S8:S14" si="0">R8/C8</f>
        <v>0.77799607072691557</v>
      </c>
      <c r="T8" s="38">
        <f>SUM(D8:O8)</f>
        <v>509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386</v>
      </c>
      <c r="D9" s="4">
        <v>146</v>
      </c>
      <c r="E9" s="4">
        <v>50</v>
      </c>
      <c r="F9" s="4">
        <v>6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49</v>
      </c>
      <c r="N9" s="14">
        <v>8</v>
      </c>
      <c r="O9" s="27">
        <v>30</v>
      </c>
      <c r="P9" s="79">
        <f t="shared" ref="P9:P19" si="2">G9+H9+I9+J9</f>
        <v>86</v>
      </c>
      <c r="Q9" s="80">
        <f t="shared" ref="Q9:Q19" si="3">D9+E9+F9+K9</f>
        <v>202</v>
      </c>
      <c r="R9" s="81">
        <f t="shared" ref="R9:R19" si="4">P9+Q9</f>
        <v>288</v>
      </c>
      <c r="S9" s="82">
        <f t="shared" si="0"/>
        <v>0.74611398963730569</v>
      </c>
      <c r="T9" s="38">
        <f t="shared" ref="T9:T14" si="5">SUM(D9:O9)</f>
        <v>386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886</v>
      </c>
      <c r="D10" s="4">
        <v>420</v>
      </c>
      <c r="E10" s="4">
        <v>68</v>
      </c>
      <c r="F10" s="4">
        <v>5</v>
      </c>
      <c r="G10" s="4">
        <v>32</v>
      </c>
      <c r="H10" s="4">
        <v>124</v>
      </c>
      <c r="I10" s="4">
        <v>0</v>
      </c>
      <c r="J10" s="22">
        <v>36</v>
      </c>
      <c r="K10" s="22">
        <v>0</v>
      </c>
      <c r="L10" s="25">
        <v>30</v>
      </c>
      <c r="M10" s="4">
        <v>76</v>
      </c>
      <c r="N10" s="14">
        <v>27</v>
      </c>
      <c r="O10" s="27">
        <v>68</v>
      </c>
      <c r="P10" s="79">
        <f t="shared" si="2"/>
        <v>192</v>
      </c>
      <c r="Q10" s="80">
        <f t="shared" si="3"/>
        <v>493</v>
      </c>
      <c r="R10" s="81">
        <f t="shared" si="4"/>
        <v>685</v>
      </c>
      <c r="S10" s="82">
        <f t="shared" si="0"/>
        <v>0.77313769751693007</v>
      </c>
      <c r="T10" s="38">
        <f t="shared" si="5"/>
        <v>886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731</v>
      </c>
      <c r="D11" s="4">
        <v>373</v>
      </c>
      <c r="E11" s="4">
        <v>49</v>
      </c>
      <c r="F11" s="4">
        <v>2</v>
      </c>
      <c r="G11" s="4">
        <v>40</v>
      </c>
      <c r="H11" s="4">
        <v>72</v>
      </c>
      <c r="I11" s="4">
        <v>0</v>
      </c>
      <c r="J11" s="22">
        <v>18</v>
      </c>
      <c r="K11" s="22">
        <v>0</v>
      </c>
      <c r="L11" s="25">
        <v>27</v>
      </c>
      <c r="M11" s="4">
        <v>76</v>
      </c>
      <c r="N11" s="14">
        <v>20</v>
      </c>
      <c r="O11" s="27">
        <v>54</v>
      </c>
      <c r="P11" s="79">
        <f t="shared" si="2"/>
        <v>130</v>
      </c>
      <c r="Q11" s="80">
        <f t="shared" si="3"/>
        <v>424</v>
      </c>
      <c r="R11" s="81">
        <f t="shared" si="4"/>
        <v>554</v>
      </c>
      <c r="S11" s="82">
        <f t="shared" si="0"/>
        <v>0.75786593707250338</v>
      </c>
      <c r="T11" s="38">
        <f t="shared" si="5"/>
        <v>731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1200</v>
      </c>
      <c r="D12" s="4">
        <v>524</v>
      </c>
      <c r="E12" s="4">
        <v>90</v>
      </c>
      <c r="F12" s="4">
        <v>3</v>
      </c>
      <c r="G12" s="4">
        <v>35</v>
      </c>
      <c r="H12" s="4">
        <v>158</v>
      </c>
      <c r="I12" s="4">
        <v>3</v>
      </c>
      <c r="J12" s="22">
        <v>39</v>
      </c>
      <c r="K12" s="22">
        <v>0</v>
      </c>
      <c r="L12" s="25">
        <v>24</v>
      </c>
      <c r="M12" s="4">
        <v>223</v>
      </c>
      <c r="N12" s="14">
        <v>15</v>
      </c>
      <c r="O12" s="27">
        <v>86</v>
      </c>
      <c r="P12" s="79">
        <f t="shared" si="2"/>
        <v>235</v>
      </c>
      <c r="Q12" s="80">
        <f t="shared" si="3"/>
        <v>617</v>
      </c>
      <c r="R12" s="81">
        <f t="shared" si="4"/>
        <v>852</v>
      </c>
      <c r="S12" s="82">
        <f t="shared" si="0"/>
        <v>0.71</v>
      </c>
      <c r="T12" s="38">
        <f t="shared" si="5"/>
        <v>1200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705</v>
      </c>
      <c r="D13" s="4">
        <v>299</v>
      </c>
      <c r="E13" s="4">
        <v>81</v>
      </c>
      <c r="F13" s="4">
        <v>2</v>
      </c>
      <c r="G13" s="4">
        <v>12</v>
      </c>
      <c r="H13" s="4">
        <v>122</v>
      </c>
      <c r="I13" s="4">
        <v>0</v>
      </c>
      <c r="J13" s="22">
        <v>10</v>
      </c>
      <c r="K13" s="22">
        <v>1</v>
      </c>
      <c r="L13" s="25">
        <v>16</v>
      </c>
      <c r="M13" s="4">
        <v>115</v>
      </c>
      <c r="N13" s="14">
        <v>8</v>
      </c>
      <c r="O13" s="27">
        <v>39</v>
      </c>
      <c r="P13" s="79">
        <f t="shared" si="2"/>
        <v>144</v>
      </c>
      <c r="Q13" s="80">
        <f t="shared" si="3"/>
        <v>383</v>
      </c>
      <c r="R13" s="81">
        <f t="shared" si="4"/>
        <v>527</v>
      </c>
      <c r="S13" s="82">
        <f t="shared" si="0"/>
        <v>0.74751773049645387</v>
      </c>
      <c r="T13" s="38">
        <f t="shared" si="5"/>
        <v>705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680</v>
      </c>
      <c r="D14" s="4">
        <v>345</v>
      </c>
      <c r="E14" s="4">
        <v>58</v>
      </c>
      <c r="F14" s="4">
        <v>4</v>
      </c>
      <c r="G14" s="4">
        <v>30</v>
      </c>
      <c r="H14" s="4">
        <v>47</v>
      </c>
      <c r="I14" s="4">
        <v>0</v>
      </c>
      <c r="J14" s="22">
        <v>10</v>
      </c>
      <c r="K14" s="22">
        <v>0</v>
      </c>
      <c r="L14" s="25">
        <v>18</v>
      </c>
      <c r="M14" s="4">
        <v>102</v>
      </c>
      <c r="N14" s="14">
        <v>17</v>
      </c>
      <c r="O14" s="27">
        <v>49</v>
      </c>
      <c r="P14" s="79">
        <f t="shared" si="2"/>
        <v>87</v>
      </c>
      <c r="Q14" s="80">
        <f t="shared" si="3"/>
        <v>407</v>
      </c>
      <c r="R14" s="81">
        <f t="shared" si="4"/>
        <v>494</v>
      </c>
      <c r="S14" s="82">
        <f t="shared" si="0"/>
        <v>0.72647058823529409</v>
      </c>
      <c r="T14" s="38">
        <f t="shared" si="5"/>
        <v>680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88" t="s">
        <v>33</v>
      </c>
      <c r="C15" s="51">
        <v>958</v>
      </c>
      <c r="D15" s="5">
        <v>500</v>
      </c>
      <c r="E15" s="4">
        <v>75</v>
      </c>
      <c r="F15" s="4">
        <v>3</v>
      </c>
      <c r="G15" s="4" t="s">
        <v>49</v>
      </c>
      <c r="H15" s="18">
        <v>61</v>
      </c>
      <c r="I15" s="4">
        <v>1</v>
      </c>
      <c r="J15" s="22">
        <v>12</v>
      </c>
      <c r="K15" s="22">
        <v>1</v>
      </c>
      <c r="L15" s="25">
        <v>21</v>
      </c>
      <c r="M15" s="4">
        <v>164</v>
      </c>
      <c r="N15" s="14">
        <v>22</v>
      </c>
      <c r="O15" s="27">
        <v>98</v>
      </c>
      <c r="P15" s="79">
        <f t="shared" si="2"/>
        <v>87</v>
      </c>
      <c r="Q15" s="80">
        <f t="shared" si="3"/>
        <v>579</v>
      </c>
      <c r="R15" s="81">
        <f t="shared" si="4"/>
        <v>666</v>
      </c>
      <c r="S15" s="82">
        <f>R15/C15</f>
        <v>0.69519832985386221</v>
      </c>
      <c r="T15" s="38">
        <f>SUM(D15:O15)</f>
        <v>958</v>
      </c>
      <c r="U15" s="30">
        <f>C15-T15</f>
        <v>0</v>
      </c>
      <c r="V15" s="3">
        <f>C15/C20</f>
        <v>9.8337097105317184E-2</v>
      </c>
      <c r="W15">
        <f>V15*D22</f>
        <v>21.732498460275096</v>
      </c>
      <c r="X15">
        <f>V15*E22</f>
        <v>6.4902484089509338</v>
      </c>
      <c r="Y15">
        <f>V15*F15</f>
        <v>0.29501129131595155</v>
      </c>
      <c r="Z15">
        <f>V15*G22</f>
        <v>7.6702935742147407</v>
      </c>
      <c r="AA15">
        <f>V15*H22</f>
        <v>0.5900225826319031</v>
      </c>
      <c r="AB15">
        <f>V15*I22</f>
        <v>222.04516526380621</v>
      </c>
      <c r="AC15">
        <f>V15*K22</f>
        <v>21.240812974748511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1108</v>
      </c>
      <c r="D16" s="5">
        <v>595</v>
      </c>
      <c r="E16" s="4">
        <v>67</v>
      </c>
      <c r="F16" s="4">
        <v>4</v>
      </c>
      <c r="G16" s="4">
        <v>39</v>
      </c>
      <c r="H16" s="18">
        <v>137</v>
      </c>
      <c r="I16" s="4">
        <v>0</v>
      </c>
      <c r="J16" s="22">
        <v>5</v>
      </c>
      <c r="K16" s="22">
        <v>0</v>
      </c>
      <c r="L16" s="25">
        <v>26</v>
      </c>
      <c r="M16" s="4">
        <v>149</v>
      </c>
      <c r="N16" s="14">
        <v>25</v>
      </c>
      <c r="O16" s="27">
        <v>61</v>
      </c>
      <c r="P16" s="79">
        <f t="shared" si="2"/>
        <v>181</v>
      </c>
      <c r="Q16" s="80">
        <f t="shared" si="3"/>
        <v>666</v>
      </c>
      <c r="R16" s="81">
        <f t="shared" si="4"/>
        <v>847</v>
      </c>
      <c r="S16" s="82">
        <f t="shared" ref="S16:S20" si="6">R16/C16</f>
        <v>0.76444043321299637</v>
      </c>
      <c r="T16" s="29">
        <f t="shared" ref="T16:T20" si="7">SUM(D16:O16)</f>
        <v>1108</v>
      </c>
      <c r="U16" s="30">
        <f t="shared" ref="U16:U20" si="8">C16-T16</f>
        <v>0</v>
      </c>
      <c r="V16" s="3">
        <f>C16/C20</f>
        <v>0.11373434613015808</v>
      </c>
      <c r="W16">
        <f>V16*D22</f>
        <v>25.135290494764934</v>
      </c>
      <c r="X16">
        <f>V16*E22</f>
        <v>7.5064668445904328</v>
      </c>
      <c r="Z16">
        <f>V16*G22</f>
        <v>8.8712789981523308</v>
      </c>
      <c r="AA16">
        <f>V16*H22</f>
        <v>0.68240607678094845</v>
      </c>
      <c r="AB16">
        <f>V16*I22</f>
        <v>256.81215356189693</v>
      </c>
      <c r="AC16">
        <f>V16*K22</f>
        <v>24.566618764114146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1118</v>
      </c>
      <c r="D17" s="5">
        <v>626</v>
      </c>
      <c r="E17" s="4">
        <v>31</v>
      </c>
      <c r="F17" s="4">
        <v>4</v>
      </c>
      <c r="G17" s="4">
        <v>40</v>
      </c>
      <c r="H17" s="18">
        <v>98</v>
      </c>
      <c r="I17" s="4">
        <v>0</v>
      </c>
      <c r="J17" s="22">
        <v>32</v>
      </c>
      <c r="K17" s="22">
        <v>0</v>
      </c>
      <c r="L17" s="25">
        <v>51</v>
      </c>
      <c r="M17" s="4">
        <v>129</v>
      </c>
      <c r="N17" s="14">
        <v>41</v>
      </c>
      <c r="O17" s="27">
        <v>66</v>
      </c>
      <c r="P17" s="83">
        <f t="shared" si="2"/>
        <v>170</v>
      </c>
      <c r="Q17" s="84">
        <f t="shared" si="3"/>
        <v>661</v>
      </c>
      <c r="R17" s="85">
        <f t="shared" si="4"/>
        <v>831</v>
      </c>
      <c r="S17" s="82">
        <f t="shared" si="6"/>
        <v>0.74329159212880147</v>
      </c>
      <c r="T17" s="29">
        <f t="shared" si="7"/>
        <v>1118</v>
      </c>
      <c r="U17" s="30">
        <f t="shared" si="8"/>
        <v>0</v>
      </c>
      <c r="V17" s="3">
        <f>C17/C20</f>
        <v>0.1147608293984808</v>
      </c>
      <c r="W17">
        <f>V17*D22</f>
        <v>25.362143297064257</v>
      </c>
      <c r="X17">
        <f>V17*E22</f>
        <v>7.5742147402997331</v>
      </c>
      <c r="Z17">
        <f>V17*G22</f>
        <v>8.9513446930815022</v>
      </c>
      <c r="AA17">
        <f>V17*H22</f>
        <v>0.68856497639088476</v>
      </c>
      <c r="AB17">
        <f>V17*I22</f>
        <v>259.12995278176965</v>
      </c>
      <c r="AC17">
        <f>V17*K22</f>
        <v>24.788339150071852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1058</v>
      </c>
      <c r="D18" s="5">
        <v>567</v>
      </c>
      <c r="E18" s="4">
        <v>48</v>
      </c>
      <c r="F18" s="4">
        <v>9</v>
      </c>
      <c r="G18" s="4">
        <v>16</v>
      </c>
      <c r="H18" s="18">
        <v>102</v>
      </c>
      <c r="I18" s="4">
        <v>0</v>
      </c>
      <c r="J18" s="22">
        <v>13</v>
      </c>
      <c r="K18" s="22">
        <v>0</v>
      </c>
      <c r="L18" s="25">
        <v>52</v>
      </c>
      <c r="M18" s="4">
        <v>146</v>
      </c>
      <c r="N18" s="14">
        <v>28</v>
      </c>
      <c r="O18" s="27">
        <v>77</v>
      </c>
      <c r="P18" s="41">
        <f t="shared" si="2"/>
        <v>131</v>
      </c>
      <c r="Q18" s="42">
        <f t="shared" si="3"/>
        <v>624</v>
      </c>
      <c r="R18" s="43">
        <f t="shared" si="4"/>
        <v>755</v>
      </c>
      <c r="S18" s="34">
        <f t="shared" si="6"/>
        <v>0.7136105860113422</v>
      </c>
      <c r="T18" s="29">
        <f t="shared" si="7"/>
        <v>1058</v>
      </c>
      <c r="U18" s="30">
        <f t="shared" si="8"/>
        <v>0</v>
      </c>
      <c r="V18" s="3">
        <f>C18/C20</f>
        <v>0.10860192978854445</v>
      </c>
      <c r="W18">
        <f>V18*D22</f>
        <v>24.001026483268323</v>
      </c>
      <c r="X18">
        <f>V18*E22</f>
        <v>7.167727366043934</v>
      </c>
      <c r="Z18">
        <f>V18*G22</f>
        <v>8.4709505235064668</v>
      </c>
      <c r="AA18">
        <f>V18*H22</f>
        <v>0.65161157873126674</v>
      </c>
      <c r="AB18">
        <f>V18*I22</f>
        <v>245.22315746253338</v>
      </c>
      <c r="AC18">
        <f>V18*K22</f>
        <v>23.458016834325601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403</v>
      </c>
      <c r="D19" s="7">
        <v>159</v>
      </c>
      <c r="E19" s="6">
        <v>48</v>
      </c>
      <c r="F19" s="6">
        <v>14</v>
      </c>
      <c r="G19" s="6">
        <v>11</v>
      </c>
      <c r="H19" s="19">
        <v>40</v>
      </c>
      <c r="I19" s="6">
        <v>0</v>
      </c>
      <c r="J19" s="23">
        <v>9</v>
      </c>
      <c r="K19" s="23">
        <v>0</v>
      </c>
      <c r="L19" s="26">
        <v>18</v>
      </c>
      <c r="M19" s="6">
        <v>77</v>
      </c>
      <c r="N19" s="15">
        <v>4</v>
      </c>
      <c r="O19" s="28">
        <v>23</v>
      </c>
      <c r="P19" s="56">
        <f t="shared" si="2"/>
        <v>60</v>
      </c>
      <c r="Q19" s="57">
        <f t="shared" si="3"/>
        <v>221</v>
      </c>
      <c r="R19" s="58">
        <f t="shared" si="4"/>
        <v>281</v>
      </c>
      <c r="S19" s="59">
        <f t="shared" si="6"/>
        <v>0.69727047146401988</v>
      </c>
      <c r="T19" s="29">
        <f t="shared" si="7"/>
        <v>403</v>
      </c>
      <c r="U19" s="30">
        <f t="shared" si="8"/>
        <v>0</v>
      </c>
      <c r="V19" s="3">
        <f>C19/C20</f>
        <v>4.1367275713405871E-2</v>
      </c>
      <c r="W19">
        <f>V19*D22</f>
        <v>9.1421679326626979</v>
      </c>
      <c r="X19">
        <f>V19*E22</f>
        <v>2.7302401970847874</v>
      </c>
      <c r="Z19">
        <f>V19*G22</f>
        <v>3.2266475056456581</v>
      </c>
      <c r="AA19">
        <f>V19*H22</f>
        <v>0.24820365428043523</v>
      </c>
      <c r="AB19">
        <f>V19*I22</f>
        <v>93.407308560870462</v>
      </c>
      <c r="AC19">
        <f>V19*K22</f>
        <v>8.9353315540956686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9742</v>
      </c>
      <c r="D20" s="52">
        <f t="shared" ref="D20:R20" si="9">SUM(D8:D19)</f>
        <v>4776</v>
      </c>
      <c r="E20" s="52">
        <f t="shared" si="9"/>
        <v>684</v>
      </c>
      <c r="F20" s="52">
        <f t="shared" si="9"/>
        <v>57</v>
      </c>
      <c r="G20" s="52">
        <f t="shared" si="9"/>
        <v>313</v>
      </c>
      <c r="H20" s="52">
        <f t="shared" si="9"/>
        <v>1127</v>
      </c>
      <c r="I20" s="52">
        <f t="shared" si="9"/>
        <v>4</v>
      </c>
      <c r="J20" s="52">
        <f t="shared" si="9"/>
        <v>200</v>
      </c>
      <c r="K20" s="61">
        <f t="shared" si="9"/>
        <v>2</v>
      </c>
      <c r="L20" s="62">
        <f t="shared" si="9"/>
        <v>305</v>
      </c>
      <c r="M20" s="52">
        <f t="shared" si="9"/>
        <v>1357</v>
      </c>
      <c r="N20" s="60">
        <f t="shared" si="9"/>
        <v>229</v>
      </c>
      <c r="O20" s="63">
        <f t="shared" si="9"/>
        <v>688</v>
      </c>
      <c r="P20" s="64">
        <f t="shared" si="9"/>
        <v>1657</v>
      </c>
      <c r="Q20" s="52">
        <f t="shared" si="9"/>
        <v>5519</v>
      </c>
      <c r="R20" s="52">
        <f t="shared" si="9"/>
        <v>7176</v>
      </c>
      <c r="S20" s="34">
        <f t="shared" si="6"/>
        <v>0.73660439334838845</v>
      </c>
      <c r="T20" s="29">
        <f t="shared" si="7"/>
        <v>9742</v>
      </c>
      <c r="U20" s="30">
        <f t="shared" si="8"/>
        <v>0</v>
      </c>
      <c r="V20" s="11">
        <f t="shared" ref="V20:AC20" si="10">SUM(V15:V19)</f>
        <v>0.4768014781359064</v>
      </c>
      <c r="W20" s="12">
        <f t="shared" si="10"/>
        <v>105.3731266680353</v>
      </c>
      <c r="X20" s="12">
        <f t="shared" si="10"/>
        <v>31.468897556969821</v>
      </c>
      <c r="Y20" s="12">
        <f t="shared" si="10"/>
        <v>0.29501129131595155</v>
      </c>
      <c r="Z20" s="12">
        <f t="shared" si="10"/>
        <v>37.190515294600701</v>
      </c>
      <c r="AA20" s="12">
        <f t="shared" si="10"/>
        <v>2.8608088688154383</v>
      </c>
      <c r="AB20" s="12">
        <f t="shared" si="10"/>
        <v>1076.6177376308767</v>
      </c>
      <c r="AC20" s="12">
        <f t="shared" si="10"/>
        <v>102.98911927735578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58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917</v>
      </c>
    </row>
    <row r="28" spans="1:31" x14ac:dyDescent="0.25">
      <c r="U28" s="32">
        <f>U27/C20</f>
        <v>9.412851570519401E-2</v>
      </c>
    </row>
    <row r="29" spans="1:31" x14ac:dyDescent="0.25">
      <c r="P29" s="9" t="s">
        <v>44</v>
      </c>
    </row>
    <row r="30" spans="1:31" x14ac:dyDescent="0.25">
      <c r="P30" t="s">
        <v>54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sqref="A1:R1"/>
    </sheetView>
  </sheetViews>
  <sheetFormatPr defaultRowHeight="15" x14ac:dyDescent="0.25"/>
  <cols>
    <col min="1" max="1" width="6" customWidth="1"/>
    <col min="2" max="2" width="20.57031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57</v>
      </c>
      <c r="B4" s="86"/>
      <c r="C4" s="49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507</v>
      </c>
      <c r="D8" s="68">
        <v>226</v>
      </c>
      <c r="E8" s="68">
        <v>19</v>
      </c>
      <c r="F8" s="68">
        <v>1</v>
      </c>
      <c r="G8" s="68">
        <v>33</v>
      </c>
      <c r="H8" s="68">
        <v>117</v>
      </c>
      <c r="I8" s="68">
        <v>0</v>
      </c>
      <c r="J8" s="69">
        <v>3</v>
      </c>
      <c r="K8" s="69">
        <v>0</v>
      </c>
      <c r="L8" s="70">
        <v>11</v>
      </c>
      <c r="M8" s="68">
        <v>46</v>
      </c>
      <c r="N8" s="71">
        <v>14</v>
      </c>
      <c r="O8" s="72">
        <v>37</v>
      </c>
      <c r="P8" s="73">
        <f>G8+H8+I8+J8</f>
        <v>153</v>
      </c>
      <c r="Q8" s="74">
        <f>D8+E8+F8+K8</f>
        <v>246</v>
      </c>
      <c r="R8" s="75">
        <f>P8+Q8</f>
        <v>399</v>
      </c>
      <c r="S8" s="76">
        <f t="shared" ref="S8:S14" si="0">R8/C8</f>
        <v>0.78698224852071008</v>
      </c>
      <c r="T8" s="38">
        <f>SUM(D8:O8)</f>
        <v>507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383</v>
      </c>
      <c r="D9" s="4">
        <v>150</v>
      </c>
      <c r="E9" s="4">
        <v>51</v>
      </c>
      <c r="F9" s="4">
        <v>6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41</v>
      </c>
      <c r="N9" s="14">
        <v>8</v>
      </c>
      <c r="O9" s="27">
        <v>30</v>
      </c>
      <c r="P9" s="79">
        <f t="shared" ref="P9:P19" si="2">G9+H9+I9+J9</f>
        <v>86</v>
      </c>
      <c r="Q9" s="80">
        <f t="shared" ref="Q9:Q19" si="3">D9+E9+F9+K9</f>
        <v>207</v>
      </c>
      <c r="R9" s="81">
        <f t="shared" ref="R9:R19" si="4">P9+Q9</f>
        <v>293</v>
      </c>
      <c r="S9" s="82">
        <f t="shared" si="0"/>
        <v>0.76501305483028725</v>
      </c>
      <c r="T9" s="38">
        <f t="shared" ref="T9:T14" si="5">SUM(D9:O9)</f>
        <v>383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882</v>
      </c>
      <c r="D10" s="4">
        <v>422</v>
      </c>
      <c r="E10" s="4">
        <v>69</v>
      </c>
      <c r="F10" s="4">
        <v>5</v>
      </c>
      <c r="G10" s="4">
        <v>32</v>
      </c>
      <c r="H10" s="4">
        <v>123</v>
      </c>
      <c r="I10" s="4">
        <v>0</v>
      </c>
      <c r="J10" s="22">
        <v>36</v>
      </c>
      <c r="K10" s="22">
        <v>0</v>
      </c>
      <c r="L10" s="25">
        <v>30</v>
      </c>
      <c r="M10" s="4">
        <v>71</v>
      </c>
      <c r="N10" s="14">
        <v>27</v>
      </c>
      <c r="O10" s="27">
        <v>67</v>
      </c>
      <c r="P10" s="79">
        <f t="shared" si="2"/>
        <v>191</v>
      </c>
      <c r="Q10" s="80">
        <f t="shared" si="3"/>
        <v>496</v>
      </c>
      <c r="R10" s="81">
        <f t="shared" si="4"/>
        <v>687</v>
      </c>
      <c r="S10" s="82">
        <f t="shared" si="0"/>
        <v>0.77891156462585032</v>
      </c>
      <c r="T10" s="38">
        <f t="shared" si="5"/>
        <v>882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729</v>
      </c>
      <c r="D11" s="4">
        <v>376</v>
      </c>
      <c r="E11" s="4">
        <v>49</v>
      </c>
      <c r="F11" s="4">
        <v>2</v>
      </c>
      <c r="G11" s="4">
        <v>40</v>
      </c>
      <c r="H11" s="4">
        <v>73</v>
      </c>
      <c r="I11" s="4">
        <v>0</v>
      </c>
      <c r="J11" s="22">
        <v>18</v>
      </c>
      <c r="K11" s="22">
        <v>0</v>
      </c>
      <c r="L11" s="25">
        <v>27</v>
      </c>
      <c r="M11" s="4">
        <v>71</v>
      </c>
      <c r="N11" s="14">
        <v>20</v>
      </c>
      <c r="O11" s="27">
        <v>53</v>
      </c>
      <c r="P11" s="79">
        <f t="shared" si="2"/>
        <v>131</v>
      </c>
      <c r="Q11" s="80">
        <f t="shared" si="3"/>
        <v>427</v>
      </c>
      <c r="R11" s="81">
        <f t="shared" si="4"/>
        <v>558</v>
      </c>
      <c r="S11" s="82">
        <f t="shared" si="0"/>
        <v>0.76543209876543206</v>
      </c>
      <c r="T11" s="38">
        <f t="shared" si="5"/>
        <v>729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1198</v>
      </c>
      <c r="D12" s="4">
        <v>541</v>
      </c>
      <c r="E12" s="4">
        <v>87</v>
      </c>
      <c r="F12" s="4">
        <v>3</v>
      </c>
      <c r="G12" s="4">
        <v>39</v>
      </c>
      <c r="H12" s="4">
        <v>165</v>
      </c>
      <c r="I12" s="4">
        <v>3</v>
      </c>
      <c r="J12" s="22">
        <v>39</v>
      </c>
      <c r="K12" s="22">
        <v>0</v>
      </c>
      <c r="L12" s="25">
        <v>24</v>
      </c>
      <c r="M12" s="4">
        <v>197</v>
      </c>
      <c r="N12" s="14">
        <v>15</v>
      </c>
      <c r="O12" s="27">
        <v>85</v>
      </c>
      <c r="P12" s="79">
        <f t="shared" si="2"/>
        <v>246</v>
      </c>
      <c r="Q12" s="80">
        <f t="shared" si="3"/>
        <v>631</v>
      </c>
      <c r="R12" s="81">
        <f t="shared" si="4"/>
        <v>877</v>
      </c>
      <c r="S12" s="82">
        <f t="shared" si="0"/>
        <v>0.73205342237061766</v>
      </c>
      <c r="T12" s="38">
        <f t="shared" si="5"/>
        <v>1198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706</v>
      </c>
      <c r="D13" s="4">
        <v>302</v>
      </c>
      <c r="E13" s="4">
        <v>82</v>
      </c>
      <c r="F13" s="4">
        <v>2</v>
      </c>
      <c r="G13" s="4">
        <v>12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109</v>
      </c>
      <c r="N13" s="14">
        <v>8</v>
      </c>
      <c r="O13" s="27">
        <v>39</v>
      </c>
      <c r="P13" s="79">
        <f t="shared" si="2"/>
        <v>147</v>
      </c>
      <c r="Q13" s="80">
        <f t="shared" si="3"/>
        <v>387</v>
      </c>
      <c r="R13" s="81">
        <f t="shared" si="4"/>
        <v>534</v>
      </c>
      <c r="S13" s="82">
        <f t="shared" si="0"/>
        <v>0.75637393767705385</v>
      </c>
      <c r="T13" s="38">
        <f t="shared" si="5"/>
        <v>706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679</v>
      </c>
      <c r="D14" s="4">
        <v>350</v>
      </c>
      <c r="E14" s="4">
        <v>58</v>
      </c>
      <c r="F14" s="4">
        <v>5</v>
      </c>
      <c r="G14" s="4">
        <v>32</v>
      </c>
      <c r="H14" s="4">
        <v>49</v>
      </c>
      <c r="I14" s="4">
        <v>0</v>
      </c>
      <c r="J14" s="22">
        <v>11</v>
      </c>
      <c r="K14" s="22">
        <v>0</v>
      </c>
      <c r="L14" s="25">
        <v>18</v>
      </c>
      <c r="M14" s="4">
        <v>91</v>
      </c>
      <c r="N14" s="14">
        <v>17</v>
      </c>
      <c r="O14" s="27">
        <v>48</v>
      </c>
      <c r="P14" s="79">
        <f t="shared" si="2"/>
        <v>92</v>
      </c>
      <c r="Q14" s="80">
        <f t="shared" si="3"/>
        <v>413</v>
      </c>
      <c r="R14" s="81">
        <f t="shared" si="4"/>
        <v>505</v>
      </c>
      <c r="S14" s="82">
        <f t="shared" si="0"/>
        <v>0.74374079528718706</v>
      </c>
      <c r="T14" s="38">
        <f t="shared" si="5"/>
        <v>679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88" t="s">
        <v>33</v>
      </c>
      <c r="C15" s="51">
        <v>954</v>
      </c>
      <c r="D15" s="5">
        <v>510</v>
      </c>
      <c r="E15" s="4">
        <v>75</v>
      </c>
      <c r="F15" s="4">
        <v>3</v>
      </c>
      <c r="G15" s="4">
        <v>17</v>
      </c>
      <c r="H15" s="18">
        <v>63</v>
      </c>
      <c r="I15" s="4">
        <v>1</v>
      </c>
      <c r="J15" s="22">
        <v>12</v>
      </c>
      <c r="K15" s="22">
        <v>1</v>
      </c>
      <c r="L15" s="25">
        <v>21</v>
      </c>
      <c r="M15" s="4">
        <v>131</v>
      </c>
      <c r="N15" s="14">
        <v>22</v>
      </c>
      <c r="O15" s="27">
        <v>98</v>
      </c>
      <c r="P15" s="79">
        <f t="shared" si="2"/>
        <v>93</v>
      </c>
      <c r="Q15" s="80">
        <f t="shared" si="3"/>
        <v>589</v>
      </c>
      <c r="R15" s="81">
        <f t="shared" si="4"/>
        <v>682</v>
      </c>
      <c r="S15" s="82">
        <f>R15/C15</f>
        <v>0.71488469601677151</v>
      </c>
      <c r="T15" s="38">
        <f>SUM(D15:O15)</f>
        <v>954</v>
      </c>
      <c r="U15" s="30">
        <f>C15-T15</f>
        <v>0</v>
      </c>
      <c r="V15" s="3">
        <f>C15/C20</f>
        <v>9.8188554960889254E-2</v>
      </c>
      <c r="W15">
        <f>V15*D22</f>
        <v>21.699670646356527</v>
      </c>
      <c r="X15">
        <f>V15*E22</f>
        <v>6.4804446274186907</v>
      </c>
      <c r="Y15">
        <f>V15*F15</f>
        <v>0.29456566488266778</v>
      </c>
      <c r="Z15">
        <f>V15*G22</f>
        <v>7.6587072869493618</v>
      </c>
      <c r="AA15">
        <f>V15*H22</f>
        <v>0.58913132976533555</v>
      </c>
      <c r="AB15">
        <f>V15*I22</f>
        <v>221.70975710168793</v>
      </c>
      <c r="AC15">
        <f>V15*K22</f>
        <v>21.208727871552078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1104</v>
      </c>
      <c r="D16" s="5">
        <v>600</v>
      </c>
      <c r="E16" s="4">
        <v>66</v>
      </c>
      <c r="F16" s="4">
        <v>4</v>
      </c>
      <c r="G16" s="4">
        <v>41</v>
      </c>
      <c r="H16" s="18">
        <v>139</v>
      </c>
      <c r="I16" s="4">
        <v>0</v>
      </c>
      <c r="J16" s="22" t="s">
        <v>50</v>
      </c>
      <c r="K16" s="22">
        <v>0</v>
      </c>
      <c r="L16" s="25">
        <v>26</v>
      </c>
      <c r="M16" s="4">
        <v>142</v>
      </c>
      <c r="N16" s="14">
        <v>25</v>
      </c>
      <c r="O16" s="27">
        <v>61</v>
      </c>
      <c r="P16" s="79">
        <f t="shared" si="2"/>
        <v>185</v>
      </c>
      <c r="Q16" s="80">
        <f t="shared" si="3"/>
        <v>670</v>
      </c>
      <c r="R16" s="81">
        <f t="shared" si="4"/>
        <v>855</v>
      </c>
      <c r="S16" s="82">
        <f t="shared" ref="S16:S20" si="6">R16/C16</f>
        <v>0.77445652173913049</v>
      </c>
      <c r="T16" s="29">
        <f t="shared" ref="T16:T20" si="7">SUM(D16:O16)</f>
        <v>1104</v>
      </c>
      <c r="U16" s="30">
        <f t="shared" ref="U16:U20" si="8">C16-T16</f>
        <v>0</v>
      </c>
      <c r="V16" s="3">
        <f>C16/C20</f>
        <v>0.11362700699876492</v>
      </c>
      <c r="W16">
        <f>V16*D22</f>
        <v>25.111568546727046</v>
      </c>
      <c r="X16">
        <f>V16*E22</f>
        <v>7.4993824619184846</v>
      </c>
      <c r="Z16">
        <f>V16*G22</f>
        <v>8.8629065459036642</v>
      </c>
      <c r="AA16">
        <f>V16*H22</f>
        <v>0.6817620419925895</v>
      </c>
      <c r="AB16">
        <f>V16*I22</f>
        <v>256.56978180321119</v>
      </c>
      <c r="AC16">
        <f>V16*K22</f>
        <v>24.543433511733223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1116</v>
      </c>
      <c r="D17" s="5">
        <v>633</v>
      </c>
      <c r="E17" s="4">
        <v>31</v>
      </c>
      <c r="F17" s="4">
        <v>4</v>
      </c>
      <c r="G17" s="4">
        <v>40</v>
      </c>
      <c r="H17" s="18">
        <v>98</v>
      </c>
      <c r="I17" s="4">
        <v>0</v>
      </c>
      <c r="J17" s="22">
        <v>32</v>
      </c>
      <c r="K17" s="22">
        <v>0</v>
      </c>
      <c r="L17" s="25">
        <v>51</v>
      </c>
      <c r="M17" s="4">
        <v>120</v>
      </c>
      <c r="N17" s="14">
        <v>41</v>
      </c>
      <c r="O17" s="27">
        <v>66</v>
      </c>
      <c r="P17" s="83">
        <f t="shared" si="2"/>
        <v>170</v>
      </c>
      <c r="Q17" s="84">
        <f t="shared" si="3"/>
        <v>668</v>
      </c>
      <c r="R17" s="85">
        <f t="shared" si="4"/>
        <v>838</v>
      </c>
      <c r="S17" s="82">
        <f t="shared" si="6"/>
        <v>0.75089605734767029</v>
      </c>
      <c r="T17" s="29">
        <f t="shared" si="7"/>
        <v>1116</v>
      </c>
      <c r="U17" s="30">
        <f t="shared" si="8"/>
        <v>0</v>
      </c>
      <c r="V17" s="3">
        <f>C17/C20</f>
        <v>0.11486208316179498</v>
      </c>
      <c r="W17">
        <f>V17*D22</f>
        <v>25.38452037875669</v>
      </c>
      <c r="X17">
        <f>V17*E22</f>
        <v>7.5808974886784686</v>
      </c>
      <c r="Z17">
        <f>V17*G22</f>
        <v>8.959242486620008</v>
      </c>
      <c r="AA17">
        <f>V17*H22</f>
        <v>0.68917249897076993</v>
      </c>
      <c r="AB17">
        <f>V17*I22</f>
        <v>259.35858377933306</v>
      </c>
      <c r="AC17">
        <f>V17*K22</f>
        <v>24.810209962947717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1057</v>
      </c>
      <c r="D18" s="5">
        <v>578</v>
      </c>
      <c r="E18" s="4">
        <v>48</v>
      </c>
      <c r="F18" s="4">
        <v>12</v>
      </c>
      <c r="G18" s="4">
        <v>20</v>
      </c>
      <c r="H18" s="18">
        <v>109</v>
      </c>
      <c r="I18" s="4">
        <v>0</v>
      </c>
      <c r="J18" s="22">
        <v>13</v>
      </c>
      <c r="K18" s="22">
        <v>0</v>
      </c>
      <c r="L18" s="25">
        <v>52</v>
      </c>
      <c r="M18" s="4">
        <v>120</v>
      </c>
      <c r="N18" s="14">
        <v>28</v>
      </c>
      <c r="O18" s="27">
        <v>77</v>
      </c>
      <c r="P18" s="41">
        <f t="shared" si="2"/>
        <v>142</v>
      </c>
      <c r="Q18" s="42">
        <f t="shared" si="3"/>
        <v>638</v>
      </c>
      <c r="R18" s="43">
        <f t="shared" si="4"/>
        <v>780</v>
      </c>
      <c r="S18" s="34">
        <f t="shared" si="6"/>
        <v>0.73793755912961212</v>
      </c>
      <c r="T18" s="29">
        <f t="shared" si="7"/>
        <v>1057</v>
      </c>
      <c r="U18" s="30">
        <f t="shared" si="8"/>
        <v>0</v>
      </c>
      <c r="V18" s="3">
        <f>C18/C20</f>
        <v>0.10878962536023054</v>
      </c>
      <c r="W18">
        <f>V18*D22</f>
        <v>24.042507204610949</v>
      </c>
      <c r="X18">
        <f>V18*E22</f>
        <v>7.1801152737752156</v>
      </c>
      <c r="Z18">
        <f>V18*G22</f>
        <v>8.4855907780979827</v>
      </c>
      <c r="AA18">
        <f>V18*H22</f>
        <v>0.6527377521613833</v>
      </c>
      <c r="AB18">
        <f>V18*I22</f>
        <v>245.64697406340056</v>
      </c>
      <c r="AC18">
        <f>V18*K22</f>
        <v>23.498559077809798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401</v>
      </c>
      <c r="D19" s="7">
        <v>175</v>
      </c>
      <c r="E19" s="6">
        <v>48</v>
      </c>
      <c r="F19" s="6">
        <v>17</v>
      </c>
      <c r="G19" s="6">
        <v>13</v>
      </c>
      <c r="H19" s="19">
        <v>39</v>
      </c>
      <c r="I19" s="6">
        <v>0</v>
      </c>
      <c r="J19" s="23">
        <v>10</v>
      </c>
      <c r="K19" s="23">
        <v>0</v>
      </c>
      <c r="L19" s="26">
        <v>18</v>
      </c>
      <c r="M19" s="6">
        <v>54</v>
      </c>
      <c r="N19" s="15">
        <v>4</v>
      </c>
      <c r="O19" s="28">
        <v>23</v>
      </c>
      <c r="P19" s="56">
        <f t="shared" si="2"/>
        <v>62</v>
      </c>
      <c r="Q19" s="57">
        <f t="shared" si="3"/>
        <v>240</v>
      </c>
      <c r="R19" s="58">
        <f t="shared" si="4"/>
        <v>302</v>
      </c>
      <c r="S19" s="59">
        <f t="shared" si="6"/>
        <v>0.75311720698254359</v>
      </c>
      <c r="T19" s="29">
        <f t="shared" si="7"/>
        <v>401</v>
      </c>
      <c r="U19" s="30">
        <f t="shared" si="8"/>
        <v>0</v>
      </c>
      <c r="V19" s="3">
        <f>C19/C20</f>
        <v>4.1272128447920955E-2</v>
      </c>
      <c r="W19">
        <f>V19*D22</f>
        <v>9.1211403869905308</v>
      </c>
      <c r="X19">
        <f>V19*E22</f>
        <v>2.723960477562783</v>
      </c>
      <c r="Z19">
        <f>V19*G22</f>
        <v>3.2192260189378343</v>
      </c>
      <c r="AA19">
        <f>V19*H22</f>
        <v>0.24763277068752573</v>
      </c>
      <c r="AB19">
        <f>V19*I22</f>
        <v>93.192466035405516</v>
      </c>
      <c r="AC19">
        <f>V19*K22</f>
        <v>8.9147797447509269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9716</v>
      </c>
      <c r="D20" s="52">
        <f t="shared" ref="D20:R20" si="9">SUM(D8:D19)</f>
        <v>4863</v>
      </c>
      <c r="E20" s="52">
        <f t="shared" si="9"/>
        <v>683</v>
      </c>
      <c r="F20" s="52">
        <f t="shared" si="9"/>
        <v>64</v>
      </c>
      <c r="G20" s="52">
        <f t="shared" si="9"/>
        <v>344</v>
      </c>
      <c r="H20" s="52">
        <f t="shared" si="9"/>
        <v>1148</v>
      </c>
      <c r="I20" s="52">
        <f t="shared" si="9"/>
        <v>4</v>
      </c>
      <c r="J20" s="52">
        <f t="shared" si="9"/>
        <v>197</v>
      </c>
      <c r="K20" s="61">
        <f t="shared" si="9"/>
        <v>2</v>
      </c>
      <c r="L20" s="62">
        <f t="shared" si="9"/>
        <v>305</v>
      </c>
      <c r="M20" s="52">
        <f t="shared" si="9"/>
        <v>1193</v>
      </c>
      <c r="N20" s="60">
        <f t="shared" si="9"/>
        <v>229</v>
      </c>
      <c r="O20" s="63">
        <f t="shared" si="9"/>
        <v>684</v>
      </c>
      <c r="P20" s="64">
        <f t="shared" si="9"/>
        <v>1698</v>
      </c>
      <c r="Q20" s="52">
        <f t="shared" si="9"/>
        <v>5612</v>
      </c>
      <c r="R20" s="52">
        <f t="shared" si="9"/>
        <v>7310</v>
      </c>
      <c r="S20" s="34">
        <f t="shared" si="6"/>
        <v>0.75236722931247424</v>
      </c>
      <c r="T20" s="29">
        <f t="shared" si="7"/>
        <v>9716</v>
      </c>
      <c r="U20" s="30">
        <f t="shared" si="8"/>
        <v>0</v>
      </c>
      <c r="V20" s="11">
        <f t="shared" ref="V20:AC20" si="10">SUM(V15:V19)</f>
        <v>0.4767393989296006</v>
      </c>
      <c r="W20" s="12">
        <f t="shared" si="10"/>
        <v>105.35940716344174</v>
      </c>
      <c r="X20" s="12">
        <f t="shared" si="10"/>
        <v>31.464800329353643</v>
      </c>
      <c r="Y20" s="12">
        <f t="shared" si="10"/>
        <v>0.29456566488266778</v>
      </c>
      <c r="Z20" s="12">
        <f t="shared" si="10"/>
        <v>37.185673116508852</v>
      </c>
      <c r="AA20" s="12">
        <f t="shared" si="10"/>
        <v>2.8604363935776038</v>
      </c>
      <c r="AB20" s="12">
        <f t="shared" si="10"/>
        <v>1076.4775627830384</v>
      </c>
      <c r="AC20" s="12">
        <f t="shared" si="10"/>
        <v>102.97571016879375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58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913</v>
      </c>
    </row>
    <row r="28" spans="1:31" x14ac:dyDescent="0.25">
      <c r="U28" s="32">
        <f>U27/C20</f>
        <v>9.3968711403869906E-2</v>
      </c>
    </row>
    <row r="29" spans="1:31" x14ac:dyDescent="0.25">
      <c r="P29" s="9" t="s">
        <v>44</v>
      </c>
    </row>
    <row r="30" spans="1:31" x14ac:dyDescent="0.25">
      <c r="P30" t="s">
        <v>54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5"/>
  <sheetViews>
    <sheetView view="pageBreakPreview" zoomScale="60" zoomScaleNormal="100" workbookViewId="0">
      <selection activeCell="E26" sqref="E26"/>
    </sheetView>
  </sheetViews>
  <sheetFormatPr defaultRowHeight="15" x14ac:dyDescent="0.25"/>
  <cols>
    <col min="1" max="1" width="6" customWidth="1"/>
    <col min="2" max="2" width="20.5703125" customWidth="1"/>
    <col min="3" max="3" width="12" style="50" customWidth="1"/>
    <col min="4" max="4" width="10.5703125" bestFit="1" customWidth="1"/>
    <col min="12" max="15" width="6.5703125" customWidth="1"/>
    <col min="19" max="21" width="11.7109375" style="2" customWidth="1"/>
  </cols>
  <sheetData>
    <row r="1" spans="1:31" x14ac:dyDescent="0.25">
      <c r="A1" s="96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3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31" x14ac:dyDescent="0.25">
      <c r="A4" s="20" t="s">
        <v>47</v>
      </c>
      <c r="B4" s="40"/>
      <c r="C4" s="4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31" ht="5.25" customHeight="1" x14ac:dyDescent="0.25"/>
    <row r="6" spans="1:31" ht="20.100000000000001" customHeight="1" x14ac:dyDescent="0.25">
      <c r="A6" s="97" t="s">
        <v>0</v>
      </c>
      <c r="B6" s="97" t="s">
        <v>1</v>
      </c>
      <c r="C6" s="99" t="s">
        <v>2</v>
      </c>
      <c r="D6" s="101" t="s">
        <v>18</v>
      </c>
      <c r="E6" s="101"/>
      <c r="F6" s="101"/>
      <c r="G6" s="101"/>
      <c r="H6" s="101"/>
      <c r="I6" s="101"/>
      <c r="J6" s="102"/>
      <c r="K6" s="102"/>
      <c r="L6" s="103" t="s">
        <v>24</v>
      </c>
      <c r="M6" s="104"/>
      <c r="N6" s="104"/>
      <c r="O6" s="105"/>
      <c r="P6" s="106" t="s">
        <v>10</v>
      </c>
      <c r="Q6" s="108" t="s">
        <v>11</v>
      </c>
      <c r="R6" s="91" t="s">
        <v>12</v>
      </c>
      <c r="S6" s="93" t="s">
        <v>17</v>
      </c>
      <c r="T6" s="17" t="s">
        <v>2</v>
      </c>
      <c r="U6" s="17" t="s">
        <v>25</v>
      </c>
    </row>
    <row r="7" spans="1:31" ht="20.100000000000001" customHeight="1" thickBot="1" x14ac:dyDescent="0.3">
      <c r="A7" s="98"/>
      <c r="B7" s="98"/>
      <c r="C7" s="100"/>
      <c r="D7" s="8" t="s">
        <v>8</v>
      </c>
      <c r="E7" s="8" t="s">
        <v>9</v>
      </c>
      <c r="F7" s="8" t="s">
        <v>7</v>
      </c>
      <c r="G7" s="8" t="s">
        <v>38</v>
      </c>
      <c r="H7" s="8" t="s">
        <v>3</v>
      </c>
      <c r="I7" s="8" t="s">
        <v>5</v>
      </c>
      <c r="J7" s="21" t="s">
        <v>4</v>
      </c>
      <c r="K7" s="21" t="s">
        <v>39</v>
      </c>
      <c r="L7" s="24" t="s">
        <v>20</v>
      </c>
      <c r="M7" s="8" t="s">
        <v>23</v>
      </c>
      <c r="N7" s="35" t="s">
        <v>21</v>
      </c>
      <c r="O7" s="36" t="s">
        <v>22</v>
      </c>
      <c r="P7" s="107"/>
      <c r="Q7" s="109"/>
      <c r="R7" s="92"/>
      <c r="S7" s="94"/>
      <c r="T7" s="17"/>
      <c r="U7" s="17"/>
      <c r="W7" s="8" t="s">
        <v>3</v>
      </c>
      <c r="X7" s="8" t="s">
        <v>4</v>
      </c>
      <c r="Y7" s="8" t="s">
        <v>5</v>
      </c>
      <c r="Z7" s="8" t="s">
        <v>6</v>
      </c>
      <c r="AA7" s="8" t="s">
        <v>7</v>
      </c>
      <c r="AB7" s="8" t="s">
        <v>8</v>
      </c>
      <c r="AC7" s="8" t="s">
        <v>9</v>
      </c>
    </row>
    <row r="8" spans="1:31" ht="20.100000000000001" customHeight="1" thickTop="1" x14ac:dyDescent="0.25">
      <c r="A8" s="65">
        <v>1</v>
      </c>
      <c r="B8" s="66" t="s">
        <v>26</v>
      </c>
      <c r="C8" s="67">
        <v>506</v>
      </c>
      <c r="D8" s="68">
        <v>225</v>
      </c>
      <c r="E8" s="68">
        <v>19</v>
      </c>
      <c r="F8" s="68">
        <v>1</v>
      </c>
      <c r="G8" s="68">
        <v>33</v>
      </c>
      <c r="H8" s="68">
        <v>118</v>
      </c>
      <c r="I8" s="68">
        <v>0</v>
      </c>
      <c r="J8" s="69">
        <v>3</v>
      </c>
      <c r="K8" s="69">
        <v>0</v>
      </c>
      <c r="L8" s="70">
        <v>11</v>
      </c>
      <c r="M8" s="68">
        <v>45</v>
      </c>
      <c r="N8" s="71">
        <v>14</v>
      </c>
      <c r="O8" s="72">
        <v>37</v>
      </c>
      <c r="P8" s="73">
        <f>G8+H8+I8+J8</f>
        <v>154</v>
      </c>
      <c r="Q8" s="74">
        <f>D8+E8+F8+K8</f>
        <v>245</v>
      </c>
      <c r="R8" s="75">
        <f>P8+Q8</f>
        <v>399</v>
      </c>
      <c r="S8" s="76">
        <f t="shared" ref="S8:S14" si="0">R8/C8</f>
        <v>0.78853754940711462</v>
      </c>
      <c r="T8" s="38">
        <f>SUM(D8:O8)</f>
        <v>506</v>
      </c>
      <c r="U8" s="30">
        <f t="shared" ref="U8:U14" si="1">C8-T8</f>
        <v>0</v>
      </c>
      <c r="W8" s="44"/>
      <c r="X8" s="44"/>
      <c r="Y8" s="44"/>
      <c r="Z8" s="44"/>
      <c r="AA8" s="44"/>
      <c r="AB8" s="44"/>
      <c r="AC8" s="44"/>
    </row>
    <row r="9" spans="1:31" ht="20.100000000000001" customHeight="1" x14ac:dyDescent="0.25">
      <c r="A9" s="77">
        <v>2</v>
      </c>
      <c r="B9" s="47" t="s">
        <v>27</v>
      </c>
      <c r="C9" s="78">
        <v>382</v>
      </c>
      <c r="D9" s="4">
        <v>150</v>
      </c>
      <c r="E9" s="4">
        <v>51</v>
      </c>
      <c r="F9" s="4">
        <v>6</v>
      </c>
      <c r="G9" s="4">
        <v>25</v>
      </c>
      <c r="H9" s="4">
        <v>48</v>
      </c>
      <c r="I9" s="4">
        <v>0</v>
      </c>
      <c r="J9" s="22">
        <v>13</v>
      </c>
      <c r="K9" s="22">
        <v>0</v>
      </c>
      <c r="L9" s="25">
        <v>11</v>
      </c>
      <c r="M9" s="4">
        <v>41</v>
      </c>
      <c r="N9" s="14">
        <v>8</v>
      </c>
      <c r="O9" s="27">
        <v>29</v>
      </c>
      <c r="P9" s="79">
        <f t="shared" ref="P9:P19" si="2">G9+H9+I9+J9</f>
        <v>86</v>
      </c>
      <c r="Q9" s="80">
        <f t="shared" ref="Q9:Q19" si="3">D9+E9+F9+K9</f>
        <v>207</v>
      </c>
      <c r="R9" s="81">
        <f t="shared" ref="R9:R19" si="4">P9+Q9</f>
        <v>293</v>
      </c>
      <c r="S9" s="82">
        <f t="shared" si="0"/>
        <v>0.76701570680628273</v>
      </c>
      <c r="T9" s="38">
        <f t="shared" ref="T9:T14" si="5">SUM(D9:O9)</f>
        <v>382</v>
      </c>
      <c r="U9" s="30">
        <f t="shared" si="1"/>
        <v>0</v>
      </c>
      <c r="W9" s="44"/>
      <c r="X9" s="44"/>
      <c r="Y9" s="44"/>
      <c r="Z9" s="44"/>
      <c r="AA9" s="44"/>
      <c r="AB9" s="44"/>
      <c r="AC9" s="44"/>
    </row>
    <row r="10" spans="1:31" ht="20.100000000000001" customHeight="1" x14ac:dyDescent="0.25">
      <c r="A10" s="77">
        <v>3</v>
      </c>
      <c r="B10" s="47" t="s">
        <v>28</v>
      </c>
      <c r="C10" s="78">
        <v>878</v>
      </c>
      <c r="D10" s="4">
        <v>419</v>
      </c>
      <c r="E10" s="4">
        <v>69</v>
      </c>
      <c r="F10" s="4">
        <v>5</v>
      </c>
      <c r="G10" s="4">
        <v>32</v>
      </c>
      <c r="H10" s="4">
        <v>125</v>
      </c>
      <c r="I10" s="4">
        <v>0</v>
      </c>
      <c r="J10" s="22">
        <v>36</v>
      </c>
      <c r="K10" s="22">
        <v>0</v>
      </c>
      <c r="L10" s="25">
        <v>30</v>
      </c>
      <c r="M10" s="4">
        <v>69</v>
      </c>
      <c r="N10" s="14">
        <v>27</v>
      </c>
      <c r="O10" s="27">
        <v>66</v>
      </c>
      <c r="P10" s="79">
        <f t="shared" si="2"/>
        <v>193</v>
      </c>
      <c r="Q10" s="80">
        <f t="shared" si="3"/>
        <v>493</v>
      </c>
      <c r="R10" s="81">
        <f t="shared" si="4"/>
        <v>686</v>
      </c>
      <c r="S10" s="82">
        <f t="shared" si="0"/>
        <v>0.78132118451025057</v>
      </c>
      <c r="T10" s="38">
        <f t="shared" si="5"/>
        <v>878</v>
      </c>
      <c r="U10" s="30">
        <f t="shared" si="1"/>
        <v>0</v>
      </c>
      <c r="W10" s="44"/>
      <c r="X10" s="44"/>
      <c r="Y10" s="44"/>
      <c r="Z10" s="44"/>
      <c r="AA10" s="44"/>
      <c r="AB10" s="44"/>
      <c r="AC10" s="44"/>
    </row>
    <row r="11" spans="1:31" ht="20.100000000000001" customHeight="1" x14ac:dyDescent="0.25">
      <c r="A11" s="77">
        <v>4</v>
      </c>
      <c r="B11" s="47" t="s">
        <v>29</v>
      </c>
      <c r="C11" s="78">
        <v>726</v>
      </c>
      <c r="D11" s="4">
        <v>376</v>
      </c>
      <c r="E11" s="4">
        <v>49</v>
      </c>
      <c r="F11" s="4">
        <v>2</v>
      </c>
      <c r="G11" s="4">
        <v>40</v>
      </c>
      <c r="H11" s="4">
        <v>71</v>
      </c>
      <c r="I11" s="4">
        <v>0</v>
      </c>
      <c r="J11" s="22">
        <v>18</v>
      </c>
      <c r="K11" s="22">
        <v>0</v>
      </c>
      <c r="L11" s="25">
        <v>27</v>
      </c>
      <c r="M11" s="4">
        <v>71</v>
      </c>
      <c r="N11" s="14">
        <v>20</v>
      </c>
      <c r="O11" s="27">
        <v>52</v>
      </c>
      <c r="P11" s="79">
        <f t="shared" si="2"/>
        <v>129</v>
      </c>
      <c r="Q11" s="80">
        <f t="shared" si="3"/>
        <v>427</v>
      </c>
      <c r="R11" s="81">
        <f t="shared" si="4"/>
        <v>556</v>
      </c>
      <c r="S11" s="82">
        <f t="shared" si="0"/>
        <v>0.7658402203856749</v>
      </c>
      <c r="T11" s="38">
        <f t="shared" si="5"/>
        <v>726</v>
      </c>
      <c r="U11" s="30">
        <f t="shared" si="1"/>
        <v>0</v>
      </c>
      <c r="W11" s="44"/>
      <c r="X11" s="44"/>
      <c r="Y11" s="44"/>
      <c r="Z11" s="44"/>
      <c r="AA11" s="44"/>
      <c r="AB11" s="44"/>
      <c r="AC11" s="44"/>
    </row>
    <row r="12" spans="1:31" ht="20.100000000000001" customHeight="1" x14ac:dyDescent="0.25">
      <c r="A12" s="77">
        <v>5</v>
      </c>
      <c r="B12" s="47" t="s">
        <v>30</v>
      </c>
      <c r="C12" s="78">
        <v>1197</v>
      </c>
      <c r="D12" s="4">
        <v>539</v>
      </c>
      <c r="E12" s="4">
        <v>87</v>
      </c>
      <c r="F12" s="4">
        <v>3</v>
      </c>
      <c r="G12" s="4">
        <v>39</v>
      </c>
      <c r="H12" s="4">
        <v>168</v>
      </c>
      <c r="I12" s="4">
        <v>3</v>
      </c>
      <c r="J12" s="22">
        <v>39</v>
      </c>
      <c r="K12" s="22">
        <v>0</v>
      </c>
      <c r="L12" s="25">
        <v>24</v>
      </c>
      <c r="M12" s="4">
        <v>195</v>
      </c>
      <c r="N12" s="14">
        <v>15</v>
      </c>
      <c r="O12" s="27">
        <v>85</v>
      </c>
      <c r="P12" s="79">
        <f t="shared" si="2"/>
        <v>249</v>
      </c>
      <c r="Q12" s="80">
        <f t="shared" si="3"/>
        <v>629</v>
      </c>
      <c r="R12" s="81">
        <f t="shared" si="4"/>
        <v>878</v>
      </c>
      <c r="S12" s="82">
        <f t="shared" si="0"/>
        <v>0.73350041771094399</v>
      </c>
      <c r="T12" s="38">
        <f t="shared" si="5"/>
        <v>1197</v>
      </c>
      <c r="U12" s="30">
        <f t="shared" si="1"/>
        <v>0</v>
      </c>
      <c r="W12" s="44"/>
      <c r="X12" s="44"/>
      <c r="Y12" s="44"/>
      <c r="Z12" s="44"/>
      <c r="AA12" s="44"/>
      <c r="AB12" s="44"/>
      <c r="AC12" s="44"/>
    </row>
    <row r="13" spans="1:31" ht="20.100000000000001" customHeight="1" x14ac:dyDescent="0.25">
      <c r="A13" s="77">
        <v>6</v>
      </c>
      <c r="B13" s="47" t="s">
        <v>31</v>
      </c>
      <c r="C13" s="78">
        <v>703</v>
      </c>
      <c r="D13" s="4">
        <v>299</v>
      </c>
      <c r="E13" s="4">
        <v>82</v>
      </c>
      <c r="F13" s="4">
        <v>2</v>
      </c>
      <c r="G13" s="4">
        <v>12</v>
      </c>
      <c r="H13" s="4">
        <v>125</v>
      </c>
      <c r="I13" s="4">
        <v>0</v>
      </c>
      <c r="J13" s="22">
        <v>10</v>
      </c>
      <c r="K13" s="22">
        <v>1</v>
      </c>
      <c r="L13" s="25">
        <v>16</v>
      </c>
      <c r="M13" s="4">
        <v>109</v>
      </c>
      <c r="N13" s="14">
        <v>8</v>
      </c>
      <c r="O13" s="27">
        <v>39</v>
      </c>
      <c r="P13" s="79">
        <f t="shared" si="2"/>
        <v>147</v>
      </c>
      <c r="Q13" s="80">
        <f t="shared" si="3"/>
        <v>384</v>
      </c>
      <c r="R13" s="81">
        <f t="shared" si="4"/>
        <v>531</v>
      </c>
      <c r="S13" s="82">
        <f t="shared" si="0"/>
        <v>0.7553342816500711</v>
      </c>
      <c r="T13" s="38">
        <f t="shared" si="5"/>
        <v>703</v>
      </c>
      <c r="U13" s="30">
        <f t="shared" si="1"/>
        <v>0</v>
      </c>
      <c r="W13" s="44"/>
      <c r="X13" s="44"/>
      <c r="Y13" s="44"/>
      <c r="Z13" s="44"/>
      <c r="AA13" s="44"/>
      <c r="AB13" s="44"/>
      <c r="AC13" s="44"/>
    </row>
    <row r="14" spans="1:31" ht="20.100000000000001" customHeight="1" x14ac:dyDescent="0.25">
      <c r="A14" s="77">
        <v>7</v>
      </c>
      <c r="B14" s="47" t="s">
        <v>32</v>
      </c>
      <c r="C14" s="78">
        <v>677</v>
      </c>
      <c r="D14" s="4">
        <v>350</v>
      </c>
      <c r="E14" s="4">
        <v>57</v>
      </c>
      <c r="F14" s="4">
        <v>5</v>
      </c>
      <c r="G14" s="4">
        <v>31</v>
      </c>
      <c r="H14" s="4">
        <v>49</v>
      </c>
      <c r="I14" s="4">
        <v>0</v>
      </c>
      <c r="J14" s="22">
        <v>12</v>
      </c>
      <c r="K14" s="22">
        <v>0</v>
      </c>
      <c r="L14" s="25">
        <v>18</v>
      </c>
      <c r="M14" s="4">
        <v>90</v>
      </c>
      <c r="N14" s="14">
        <v>17</v>
      </c>
      <c r="O14" s="27">
        <v>48</v>
      </c>
      <c r="P14" s="79">
        <f t="shared" si="2"/>
        <v>92</v>
      </c>
      <c r="Q14" s="80">
        <f t="shared" si="3"/>
        <v>412</v>
      </c>
      <c r="R14" s="81">
        <f t="shared" si="4"/>
        <v>504</v>
      </c>
      <c r="S14" s="82">
        <f t="shared" si="0"/>
        <v>0.74446085672082718</v>
      </c>
      <c r="T14" s="38">
        <f t="shared" si="5"/>
        <v>677</v>
      </c>
      <c r="U14" s="30">
        <f t="shared" si="1"/>
        <v>0</v>
      </c>
      <c r="W14" s="44"/>
      <c r="X14" s="44"/>
      <c r="Y14" s="44"/>
      <c r="Z14" s="44"/>
      <c r="AA14" s="44"/>
      <c r="AB14" s="44"/>
      <c r="AC14" s="44"/>
    </row>
    <row r="15" spans="1:31" ht="20.100000000000001" customHeight="1" x14ac:dyDescent="0.25">
      <c r="A15" s="77">
        <v>8</v>
      </c>
      <c r="B15" s="88" t="s">
        <v>33</v>
      </c>
      <c r="C15" s="51">
        <v>952</v>
      </c>
      <c r="D15" s="5">
        <v>510</v>
      </c>
      <c r="E15" s="4">
        <v>75</v>
      </c>
      <c r="F15" s="4">
        <v>3</v>
      </c>
      <c r="G15" s="4">
        <v>17</v>
      </c>
      <c r="H15" s="18">
        <v>63</v>
      </c>
      <c r="I15" s="4">
        <v>1</v>
      </c>
      <c r="J15" s="22">
        <v>13</v>
      </c>
      <c r="K15" s="22">
        <v>1</v>
      </c>
      <c r="L15" s="25">
        <v>21</v>
      </c>
      <c r="M15" s="4">
        <v>128</v>
      </c>
      <c r="N15" s="14">
        <v>22</v>
      </c>
      <c r="O15" s="27">
        <v>98</v>
      </c>
      <c r="P15" s="79">
        <f t="shared" si="2"/>
        <v>94</v>
      </c>
      <c r="Q15" s="80">
        <f t="shared" si="3"/>
        <v>589</v>
      </c>
      <c r="R15" s="81">
        <f t="shared" si="4"/>
        <v>683</v>
      </c>
      <c r="S15" s="82">
        <f>R15/C15</f>
        <v>0.71743697478991597</v>
      </c>
      <c r="T15" s="38">
        <f>SUM(D15:O15)</f>
        <v>952</v>
      </c>
      <c r="U15" s="30">
        <f>C15-T15</f>
        <v>0</v>
      </c>
      <c r="V15" s="3">
        <f>C15/C20</f>
        <v>9.821520685030434E-2</v>
      </c>
      <c r="W15">
        <f>V15*D22</f>
        <v>21.705560713917258</v>
      </c>
      <c r="X15">
        <f>V15*E22</f>
        <v>6.4822036521200861</v>
      </c>
      <c r="Y15">
        <f>V15*F15</f>
        <v>0.29464562055091303</v>
      </c>
      <c r="Z15">
        <f>V15*G22</f>
        <v>7.6607861343237387</v>
      </c>
      <c r="AA15">
        <f>V15*H22</f>
        <v>0.58929124110182607</v>
      </c>
      <c r="AB15">
        <f>V15*I22</f>
        <v>221.7699370679872</v>
      </c>
      <c r="AC15">
        <f>V15*K22</f>
        <v>21.214484679665738</v>
      </c>
      <c r="AE15">
        <v>7</v>
      </c>
    </row>
    <row r="16" spans="1:31" ht="20.100000000000001" customHeight="1" x14ac:dyDescent="0.25">
      <c r="A16" s="77">
        <v>9</v>
      </c>
      <c r="B16" s="47" t="s">
        <v>34</v>
      </c>
      <c r="C16" s="51">
        <v>1104</v>
      </c>
      <c r="D16" s="5">
        <v>600</v>
      </c>
      <c r="E16" s="4">
        <v>66</v>
      </c>
      <c r="F16" s="4">
        <v>4</v>
      </c>
      <c r="G16" s="4">
        <v>41</v>
      </c>
      <c r="H16" s="18">
        <v>138</v>
      </c>
      <c r="I16" s="4">
        <v>0</v>
      </c>
      <c r="J16" s="22">
        <v>5</v>
      </c>
      <c r="K16" s="22">
        <v>0</v>
      </c>
      <c r="L16" s="25">
        <v>26</v>
      </c>
      <c r="M16" s="4">
        <v>138</v>
      </c>
      <c r="N16" s="14">
        <v>25</v>
      </c>
      <c r="O16" s="27">
        <v>61</v>
      </c>
      <c r="P16" s="79">
        <f t="shared" si="2"/>
        <v>184</v>
      </c>
      <c r="Q16" s="80">
        <f t="shared" si="3"/>
        <v>670</v>
      </c>
      <c r="R16" s="81">
        <f t="shared" si="4"/>
        <v>854</v>
      </c>
      <c r="S16" s="82">
        <f t="shared" ref="S16:S20" si="6">R16/C16</f>
        <v>0.77355072463768115</v>
      </c>
      <c r="T16" s="29">
        <f t="shared" ref="T16:T20" si="7">SUM(D16:O16)</f>
        <v>1104</v>
      </c>
      <c r="U16" s="30">
        <f t="shared" ref="U16:U20" si="8">C16-T16</f>
        <v>0</v>
      </c>
      <c r="V16" s="3">
        <f>C16/C20</f>
        <v>0.11389662643144537</v>
      </c>
      <c r="W16">
        <f>V16*D22</f>
        <v>25.171154441349426</v>
      </c>
      <c r="X16">
        <f>V16*E22</f>
        <v>7.5171773444753942</v>
      </c>
      <c r="Z16">
        <f>V16*G22</f>
        <v>8.8839368616527388</v>
      </c>
      <c r="AA16">
        <f>V16*H22</f>
        <v>0.68337975858867217</v>
      </c>
      <c r="AB16">
        <f>V16*I22</f>
        <v>257.17858248220364</v>
      </c>
      <c r="AC16">
        <f>V16*K22</f>
        <v>24.601671309192199</v>
      </c>
      <c r="AE16">
        <v>10</v>
      </c>
    </row>
    <row r="17" spans="1:31" ht="20.100000000000001" customHeight="1" x14ac:dyDescent="0.25">
      <c r="A17" s="45">
        <v>10</v>
      </c>
      <c r="B17" s="47" t="s">
        <v>35</v>
      </c>
      <c r="C17" s="51">
        <v>1112</v>
      </c>
      <c r="D17" s="5">
        <v>632</v>
      </c>
      <c r="E17" s="4">
        <v>31</v>
      </c>
      <c r="F17" s="4">
        <v>4</v>
      </c>
      <c r="G17" s="4">
        <v>39</v>
      </c>
      <c r="H17" s="18">
        <v>100</v>
      </c>
      <c r="I17" s="4">
        <v>0</v>
      </c>
      <c r="J17" s="22">
        <v>33</v>
      </c>
      <c r="K17" s="22">
        <v>0</v>
      </c>
      <c r="L17" s="25">
        <v>51</v>
      </c>
      <c r="M17" s="4">
        <v>116</v>
      </c>
      <c r="N17" s="14">
        <v>41</v>
      </c>
      <c r="O17" s="27">
        <v>65</v>
      </c>
      <c r="P17" s="83">
        <f t="shared" si="2"/>
        <v>172</v>
      </c>
      <c r="Q17" s="84">
        <f t="shared" si="3"/>
        <v>667</v>
      </c>
      <c r="R17" s="85">
        <f t="shared" si="4"/>
        <v>839</v>
      </c>
      <c r="S17" s="82">
        <f t="shared" si="6"/>
        <v>0.75449640287769781</v>
      </c>
      <c r="T17" s="29">
        <f t="shared" si="7"/>
        <v>1112</v>
      </c>
      <c r="U17" s="30">
        <f t="shared" si="8"/>
        <v>0</v>
      </c>
      <c r="V17" s="3">
        <f>C17/C20</f>
        <v>0.114721964304137</v>
      </c>
      <c r="W17">
        <f>V17*D22</f>
        <v>25.353554111214276</v>
      </c>
      <c r="X17">
        <f>V17*E22</f>
        <v>7.5716496440730419</v>
      </c>
      <c r="Z17">
        <f>V17*G22</f>
        <v>8.9483132157226866</v>
      </c>
      <c r="AA17">
        <f>V17*H22</f>
        <v>0.68833178582482202</v>
      </c>
      <c r="AB17">
        <f>V17*I22</f>
        <v>259.04219539874134</v>
      </c>
      <c r="AC17">
        <f>V17*K22</f>
        <v>24.779944289693592</v>
      </c>
      <c r="AE17">
        <v>10</v>
      </c>
    </row>
    <row r="18" spans="1:31" ht="20.100000000000001" customHeight="1" x14ac:dyDescent="0.25">
      <c r="A18" s="46">
        <v>11</v>
      </c>
      <c r="B18" s="48" t="s">
        <v>36</v>
      </c>
      <c r="C18" s="51">
        <v>1055</v>
      </c>
      <c r="D18" s="5">
        <v>576</v>
      </c>
      <c r="E18" s="4">
        <v>48</v>
      </c>
      <c r="F18" s="4">
        <v>12</v>
      </c>
      <c r="G18" s="4">
        <v>20</v>
      </c>
      <c r="H18" s="18">
        <v>110</v>
      </c>
      <c r="I18" s="4">
        <v>0</v>
      </c>
      <c r="J18" s="22">
        <v>14</v>
      </c>
      <c r="K18" s="22">
        <v>0</v>
      </c>
      <c r="L18" s="25">
        <v>52</v>
      </c>
      <c r="M18" s="4">
        <v>118</v>
      </c>
      <c r="N18" s="14">
        <v>28</v>
      </c>
      <c r="O18" s="27">
        <v>77</v>
      </c>
      <c r="P18" s="41">
        <f t="shared" si="2"/>
        <v>144</v>
      </c>
      <c r="Q18" s="42">
        <f t="shared" si="3"/>
        <v>636</v>
      </c>
      <c r="R18" s="43">
        <f t="shared" si="4"/>
        <v>780</v>
      </c>
      <c r="S18" s="34">
        <f t="shared" si="6"/>
        <v>0.73933649289099523</v>
      </c>
      <c r="T18" s="29">
        <f t="shared" si="7"/>
        <v>1055</v>
      </c>
      <c r="U18" s="30">
        <f t="shared" si="8"/>
        <v>0</v>
      </c>
      <c r="V18" s="3">
        <f>C18/C20</f>
        <v>0.10884143196120911</v>
      </c>
      <c r="W18">
        <f>V18*D22</f>
        <v>24.053956463427216</v>
      </c>
      <c r="X18">
        <f>V18*E22</f>
        <v>7.1835345094398013</v>
      </c>
      <c r="Z18">
        <f>V18*G22</f>
        <v>8.4896316929743101</v>
      </c>
      <c r="AA18">
        <f>V18*H22</f>
        <v>0.65304859176725472</v>
      </c>
      <c r="AB18">
        <f>V18*I22</f>
        <v>245.76395336841017</v>
      </c>
      <c r="AC18">
        <f>V18*K22</f>
        <v>23.50974930362117</v>
      </c>
      <c r="AE18">
        <v>0</v>
      </c>
    </row>
    <row r="19" spans="1:31" ht="20.100000000000001" customHeight="1" x14ac:dyDescent="0.25">
      <c r="A19" s="46">
        <v>12</v>
      </c>
      <c r="B19" s="54" t="s">
        <v>37</v>
      </c>
      <c r="C19" s="55">
        <v>401</v>
      </c>
      <c r="D19" s="7">
        <v>175</v>
      </c>
      <c r="E19" s="6">
        <v>48</v>
      </c>
      <c r="F19" s="6">
        <v>17</v>
      </c>
      <c r="G19" s="6">
        <v>13</v>
      </c>
      <c r="H19" s="19">
        <v>39</v>
      </c>
      <c r="I19" s="6">
        <v>0</v>
      </c>
      <c r="J19" s="23">
        <v>10</v>
      </c>
      <c r="K19" s="23">
        <v>0</v>
      </c>
      <c r="L19" s="26">
        <v>18</v>
      </c>
      <c r="M19" s="6">
        <v>54</v>
      </c>
      <c r="N19" s="15">
        <v>4</v>
      </c>
      <c r="O19" s="28">
        <v>23</v>
      </c>
      <c r="P19" s="56">
        <f t="shared" si="2"/>
        <v>62</v>
      </c>
      <c r="Q19" s="57">
        <f t="shared" si="3"/>
        <v>240</v>
      </c>
      <c r="R19" s="58">
        <f t="shared" si="4"/>
        <v>302</v>
      </c>
      <c r="S19" s="59">
        <f t="shared" si="6"/>
        <v>0.75311720698254359</v>
      </c>
      <c r="T19" s="29">
        <f t="shared" si="7"/>
        <v>401</v>
      </c>
      <c r="U19" s="30">
        <f t="shared" si="8"/>
        <v>0</v>
      </c>
      <c r="V19" s="3">
        <f>C19/C20</f>
        <v>4.137006086866811E-2</v>
      </c>
      <c r="W19">
        <f>V19*D22</f>
        <v>9.142783451975653</v>
      </c>
      <c r="X19">
        <f>V19*E22</f>
        <v>2.7304240173320951</v>
      </c>
      <c r="Z19">
        <f>V19*G22</f>
        <v>3.2268647477561125</v>
      </c>
      <c r="AA19">
        <f>V19*H22</f>
        <v>0.24822036521200866</v>
      </c>
      <c r="AB19">
        <f>V19*I22</f>
        <v>93.413597441452595</v>
      </c>
      <c r="AC19">
        <f>V19*K22</f>
        <v>8.9359331476323121</v>
      </c>
      <c r="AE19">
        <v>2</v>
      </c>
    </row>
    <row r="20" spans="1:31" s="10" customFormat="1" ht="23.25" customHeight="1" x14ac:dyDescent="0.25">
      <c r="A20" s="95" t="s">
        <v>13</v>
      </c>
      <c r="B20" s="95"/>
      <c r="C20" s="52">
        <f>SUM(C8:C19)</f>
        <v>9693</v>
      </c>
      <c r="D20" s="52">
        <f t="shared" ref="D20:R20" si="9">SUM(D8:D19)</f>
        <v>4851</v>
      </c>
      <c r="E20" s="52">
        <f t="shared" si="9"/>
        <v>682</v>
      </c>
      <c r="F20" s="52">
        <f t="shared" si="9"/>
        <v>64</v>
      </c>
      <c r="G20" s="52">
        <f t="shared" si="9"/>
        <v>342</v>
      </c>
      <c r="H20" s="52">
        <f t="shared" si="9"/>
        <v>1154</v>
      </c>
      <c r="I20" s="52">
        <f t="shared" si="9"/>
        <v>4</v>
      </c>
      <c r="J20" s="52">
        <f t="shared" si="9"/>
        <v>206</v>
      </c>
      <c r="K20" s="61">
        <f t="shared" si="9"/>
        <v>2</v>
      </c>
      <c r="L20" s="62">
        <f t="shared" si="9"/>
        <v>305</v>
      </c>
      <c r="M20" s="52">
        <f t="shared" si="9"/>
        <v>1174</v>
      </c>
      <c r="N20" s="60">
        <f t="shared" si="9"/>
        <v>229</v>
      </c>
      <c r="O20" s="63">
        <f t="shared" si="9"/>
        <v>680</v>
      </c>
      <c r="P20" s="64">
        <f t="shared" si="9"/>
        <v>1706</v>
      </c>
      <c r="Q20" s="52">
        <f t="shared" si="9"/>
        <v>5599</v>
      </c>
      <c r="R20" s="52">
        <f t="shared" si="9"/>
        <v>7305</v>
      </c>
      <c r="S20" s="34">
        <f t="shared" si="6"/>
        <v>0.75363664500154748</v>
      </c>
      <c r="T20" s="29">
        <f t="shared" si="7"/>
        <v>9693</v>
      </c>
      <c r="U20" s="30">
        <f t="shared" si="8"/>
        <v>0</v>
      </c>
      <c r="V20" s="11">
        <f t="shared" ref="V20:AC20" si="10">SUM(V15:V19)</f>
        <v>0.47704529041576393</v>
      </c>
      <c r="W20" s="12">
        <f t="shared" si="10"/>
        <v>105.42700918188382</v>
      </c>
      <c r="X20" s="12">
        <f t="shared" si="10"/>
        <v>31.484989167440418</v>
      </c>
      <c r="Y20" s="12">
        <f t="shared" si="10"/>
        <v>0.29464562055091303</v>
      </c>
      <c r="Z20" s="12">
        <f t="shared" si="10"/>
        <v>37.209532652429587</v>
      </c>
      <c r="AA20" s="12">
        <f t="shared" si="10"/>
        <v>2.8622717424945834</v>
      </c>
      <c r="AB20" s="12">
        <f t="shared" si="10"/>
        <v>1077.1682657587951</v>
      </c>
      <c r="AC20" s="12">
        <f t="shared" si="10"/>
        <v>103.04178272980502</v>
      </c>
    </row>
    <row r="21" spans="1:3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31" x14ac:dyDescent="0.25">
      <c r="C22" s="53">
        <v>4287</v>
      </c>
      <c r="D22" s="13">
        <v>221</v>
      </c>
      <c r="E22" s="13">
        <v>66</v>
      </c>
      <c r="F22" s="13">
        <v>1</v>
      </c>
      <c r="G22" s="13">
        <v>78</v>
      </c>
      <c r="H22" s="13">
        <v>6</v>
      </c>
      <c r="I22" s="13">
        <v>2258</v>
      </c>
      <c r="J22" s="13"/>
      <c r="K22" s="13">
        <v>216</v>
      </c>
      <c r="L22" s="13"/>
      <c r="M22" s="13"/>
      <c r="N22" s="13"/>
      <c r="O22" s="13"/>
      <c r="P22" s="13">
        <v>366</v>
      </c>
      <c r="Q22" s="13">
        <v>2480</v>
      </c>
      <c r="R22" s="13">
        <v>2846</v>
      </c>
      <c r="S22" s="16"/>
      <c r="T22" s="16"/>
      <c r="U22" s="16"/>
    </row>
    <row r="23" spans="1:31" x14ac:dyDescent="0.25">
      <c r="P23" t="s">
        <v>48</v>
      </c>
    </row>
    <row r="24" spans="1:31" x14ac:dyDescent="0.25">
      <c r="P24" t="s">
        <v>14</v>
      </c>
      <c r="W24" s="33"/>
    </row>
    <row r="25" spans="1:31" x14ac:dyDescent="0.25">
      <c r="P25" t="s">
        <v>43</v>
      </c>
    </row>
    <row r="27" spans="1:31" x14ac:dyDescent="0.25">
      <c r="U27" s="31">
        <f>O20+N20</f>
        <v>909</v>
      </c>
    </row>
    <row r="28" spans="1:31" x14ac:dyDescent="0.25">
      <c r="U28" s="32">
        <f>U27/C20</f>
        <v>9.3779015784586819E-2</v>
      </c>
    </row>
    <row r="29" spans="1:31" x14ac:dyDescent="0.25">
      <c r="P29" s="9" t="s">
        <v>44</v>
      </c>
    </row>
    <row r="30" spans="1:31" x14ac:dyDescent="0.25">
      <c r="P30" t="s">
        <v>54</v>
      </c>
    </row>
    <row r="35" spans="4:18" x14ac:dyDescent="0.25">
      <c r="D35" s="1">
        <v>56</v>
      </c>
      <c r="E35" s="1">
        <v>1</v>
      </c>
      <c r="F35" s="1">
        <v>0</v>
      </c>
      <c r="G35" s="1">
        <v>22</v>
      </c>
      <c r="H35" s="1">
        <v>15</v>
      </c>
      <c r="I35" s="1">
        <v>239</v>
      </c>
      <c r="J35" s="1"/>
      <c r="K35" s="1">
        <v>151</v>
      </c>
      <c r="L35" s="1"/>
      <c r="M35" s="1"/>
      <c r="N35" s="1"/>
      <c r="O35" s="1"/>
      <c r="P35">
        <f>SUM(D35:G35)</f>
        <v>79</v>
      </c>
      <c r="Q35">
        <f>SUM(H35:K35)</f>
        <v>405</v>
      </c>
      <c r="R35">
        <f>SUM(D35:K35)</f>
        <v>484</v>
      </c>
    </row>
  </sheetData>
  <mergeCells count="13">
    <mergeCell ref="R6:R7"/>
    <mergeCell ref="S6:S7"/>
    <mergeCell ref="A20:B20"/>
    <mergeCell ref="A1:R1"/>
    <mergeCell ref="A2:R2"/>
    <mergeCell ref="A3:R3"/>
    <mergeCell ref="A6:A7"/>
    <mergeCell ref="B6:B7"/>
    <mergeCell ref="C6:C7"/>
    <mergeCell ref="D6:K6"/>
    <mergeCell ref="L6:O6"/>
    <mergeCell ref="P6:P7"/>
    <mergeCell ref="Q6:Q7"/>
  </mergeCells>
  <pageMargins left="0.59055118110236204" right="0.59055118110236204" top="0.78740157480314998" bottom="0.74803149606299202" header="0.31496062992126" footer="0.31496062992126"/>
  <pageSetup paperSize="5" scale="85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DESEMBR 2022</vt:lpstr>
      <vt:lpstr>JANUARI 2023 </vt:lpstr>
      <vt:lpstr>FEBRUARI 2023 </vt:lpstr>
      <vt:lpstr>MARET 2023</vt:lpstr>
      <vt:lpstr>APRIL 2023</vt:lpstr>
      <vt:lpstr>MEI 2023 </vt:lpstr>
      <vt:lpstr>JUNI 2023 </vt:lpstr>
      <vt:lpstr>JULI 2023</vt:lpstr>
      <vt:lpstr>AGUSTUS 2023</vt:lpstr>
      <vt:lpstr>SEPTEMBER 2023 </vt:lpstr>
      <vt:lpstr>OKTOBER 2023 </vt:lpstr>
      <vt:lpstr>NOVEMBER 2023</vt:lpstr>
      <vt:lpstr>DESEMBER 2023</vt:lpstr>
      <vt:lpstr>JANUARI 2025</vt:lpstr>
      <vt:lpstr>FEBRUARI 2025</vt:lpstr>
      <vt:lpstr>MARET 2025</vt:lpstr>
      <vt:lpstr>APRIL 2025</vt:lpstr>
      <vt:lpstr>'AGUSTUS 2023'!Print_Area</vt:lpstr>
      <vt:lpstr>'APRIL 2023'!Print_Area</vt:lpstr>
      <vt:lpstr>'APRIL 2025'!Print_Area</vt:lpstr>
      <vt:lpstr>'DESEMBER 2023'!Print_Area</vt:lpstr>
      <vt:lpstr>'DESEMBR 2022'!Print_Area</vt:lpstr>
      <vt:lpstr>'FEBRUARI 2023 '!Print_Area</vt:lpstr>
      <vt:lpstr>'FEBRUARI 2025'!Print_Area</vt:lpstr>
      <vt:lpstr>'JANUARI 2023 '!Print_Area</vt:lpstr>
      <vt:lpstr>'JANUARI 2025'!Print_Area</vt:lpstr>
      <vt:lpstr>'JULI 2023'!Print_Area</vt:lpstr>
      <vt:lpstr>'JUNI 2023 '!Print_Area</vt:lpstr>
      <vt:lpstr>'MARET 2023'!Print_Area</vt:lpstr>
      <vt:lpstr>'MARET 2025'!Print_Area</vt:lpstr>
      <vt:lpstr>'MEI 2023 '!Print_Area</vt:lpstr>
      <vt:lpstr>'NOVEMBER 2023'!Print_Area</vt:lpstr>
      <vt:lpstr>'OKTOBER 2023 '!Print_Area</vt:lpstr>
      <vt:lpstr>'SEPTEMBER 2023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gg</cp:lastModifiedBy>
  <cp:lastPrinted>2023-10-10T02:49:54Z</cp:lastPrinted>
  <dcterms:created xsi:type="dcterms:W3CDTF">2022-08-25T02:05:06Z</dcterms:created>
  <dcterms:modified xsi:type="dcterms:W3CDTF">2025-05-07T07:21:40Z</dcterms:modified>
</cp:coreProperties>
</file>